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837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<sst xmlns="http://schemas.openxmlformats.org/spreadsheetml/2006/main" count="333" uniqueCount="92">
  <si>
    <t>Форма 1-4</t>
  </si>
  <si>
    <t xml:space="preserve"> </t>
  </si>
  <si>
    <t>Баланс электрической энергии по сетям ВН, СН1, СН2, и НН</t>
  </si>
  <si>
    <t>млн. кВт.ч.</t>
  </si>
  <si>
    <t>№ п.п.</t>
  </si>
  <si>
    <t>Показатели</t>
  </si>
  <si>
    <t>1 полугодие 2013 год (факт)</t>
  </si>
  <si>
    <t>2 полугодие 2013 год (факт)</t>
  </si>
  <si>
    <t>год 2013 год (факт)</t>
  </si>
  <si>
    <t>1 полугодие 2015 год (план)</t>
  </si>
  <si>
    <t>2 полугодие 2015 год (план)</t>
  </si>
  <si>
    <t>год 2015 (план)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</si>
  <si>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</si>
  <si>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</si>
  <si>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</si>
  <si>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</si>
  <si>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</si>
  <si>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</si>
  <si>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</si>
  <si>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</si>
  <si>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</si>
  <si>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</si>
  <si>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</si>
  <si>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</si>
  <si>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</si>
  <si>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</si>
  <si>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</si>
  <si>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</si>
  <si>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</si>
  <si>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ОАО "ФСК ЕЭС"</t>
  </si>
  <si>
    <t>1.4.</t>
  </si>
  <si>
    <t>от филиала ОАО "МРСК Центра" - "Ярэнерго"</t>
  </si>
  <si>
    <t>1.5.</t>
  </si>
  <si>
    <t>от других сетевых организаций</t>
  </si>
  <si>
    <t>2.</t>
  </si>
  <si>
    <t xml:space="preserve">Потери электроэнергии в сети </t>
  </si>
  <si>
    <t>2.1.</t>
  </si>
  <si>
    <t>то же в % (п.2./п.1.)</t>
  </si>
  <si>
    <t>3.</t>
  </si>
  <si>
    <t>Расход электроэнергии на производственные и хознужды</t>
  </si>
  <si>
    <t>4.</t>
  </si>
  <si>
    <t xml:space="preserve">Полезный отпуск из сети </t>
  </si>
  <si>
    <t>4.1.</t>
  </si>
  <si>
    <t>потребителям, присоединенным к сети</t>
  </si>
  <si>
    <t>прочие потребители</t>
  </si>
  <si>
    <t>население</t>
  </si>
  <si>
    <t>4.2.</t>
  </si>
  <si>
    <t>4.3.</t>
  </si>
  <si>
    <t>переток в филиал ОАО "МРСК Центра" - "Ярэнерго"</t>
  </si>
  <si>
    <t>4.4.</t>
  </si>
  <si>
    <t>переток в другие сетевые организации</t>
  </si>
  <si>
    <t>Проверка</t>
  </si>
  <si>
    <t xml:space="preserve">Расшифровка п. 1.5. (Поступление от других сетевых организаций) </t>
  </si>
  <si>
    <t>№</t>
  </si>
  <si>
    <t>Наименование других сетевых организаций</t>
  </si>
  <si>
    <t>Добавить</t>
  </si>
  <si>
    <t>Итого</t>
  </si>
  <si>
    <t xml:space="preserve">Расшифровка п. 4.3. (Полезный отпуск - переток в другие сетевые организации) </t>
  </si>
  <si>
    <t xml:space="preserve">Расшифровка п. 4.2. (Полезный отпуск потребителям,  присоединенным к сети) </t>
  </si>
  <si>
    <t>Наименование  организаций</t>
  </si>
  <si>
    <t>ГСК "Озон" (население, гаражи)</t>
  </si>
  <si>
    <t>ЗАО "Инотерм"</t>
  </si>
  <si>
    <t>ООО СК"СтройСервис"</t>
  </si>
  <si>
    <t>ЗАО "Империал Тобакко Ярославль"</t>
  </si>
  <si>
    <t>5.</t>
  </si>
  <si>
    <t>ООО "ТК"Магистраль"</t>
  </si>
  <si>
    <t>6.</t>
  </si>
  <si>
    <t>ИП К.Р.Броян</t>
  </si>
  <si>
    <t>7.</t>
  </si>
  <si>
    <t>ОАО"Газпром газораспределение Ярославль" в Ярославском районе</t>
  </si>
  <si>
    <t>8.</t>
  </si>
  <si>
    <t>ОАО "Ярославский завод РТИ"</t>
  </si>
  <si>
    <t>9.</t>
  </si>
  <si>
    <t>ООО"ПКФ"Промтекс"</t>
  </si>
  <si>
    <t>10.</t>
  </si>
  <si>
    <t>ООО "Квартал"</t>
  </si>
  <si>
    <t>11.</t>
  </si>
  <si>
    <t>ООО "Радиал Центр Мастер"</t>
  </si>
  <si>
    <t>12.</t>
  </si>
  <si>
    <t>ООО "КапиталСтрой"</t>
  </si>
  <si>
    <t>Согласовано:</t>
  </si>
  <si>
    <t>Филиал ОАО "МРСК Центра" - "Ярэнерго"</t>
  </si>
  <si>
    <t>ТСО</t>
  </si>
  <si>
    <t>Должность:</t>
  </si>
  <si>
    <t xml:space="preserve">________________                             </t>
  </si>
  <si>
    <t>________________</t>
  </si>
  <si>
    <t xml:space="preserve">____  ___________20___ года </t>
  </si>
  <si>
    <t>М.П.</t>
  </si>
  <si>
    <t>ГП (ЭСО)</t>
  </si>
  <si>
    <t xml:space="preserve"> Смежная ТСО</t>
  </si>
  <si>
    <t>Главный энергетик</t>
  </si>
  <si>
    <t>В.В.Федяков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</si>
</sst>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000"/>
    <numFmt numFmtId="166" formatCode="#,##0.000"/>
    <numFmt numFmtId="167" formatCode="0.0000"/>
    <numFmt numFmtId="168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Franklin Gothic Medium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12"/>
      <name val="Times New Roman"/>
      <family val="1"/>
    </font>
    <font>
      <sz val="9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0"/>
      <color theme="1"/>
      <name val="Calibri"/>
      <family val="2"/>
    </font>
    <font>
      <u val="single"/>
      <sz val="14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4" fontId="9" fillId="28" borderId="7" applyBorder="0">
      <alignment horizontal="right"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9" fillId="33" borderId="0" applyFont="0" applyBorder="0">
      <alignment horizontal="right"/>
      <protection/>
    </xf>
    <xf numFmtId="0" fontId="53" fillId="34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58" applyProtection="1">
      <alignment/>
      <protection locked="0"/>
    </xf>
    <xf numFmtId="0" fontId="2" fillId="35" borderId="0" xfId="58" applyFill="1" applyProtection="1">
      <alignment/>
      <protection locked="0"/>
    </xf>
    <xf numFmtId="0" fontId="3" fillId="0" borderId="0" xfId="58" applyNumberFormat="1" applyFont="1" applyFill="1" applyBorder="1" applyAlignment="1" applyProtection="1">
      <alignment vertical="top"/>
      <protection locked="0"/>
    </xf>
    <xf numFmtId="0" fontId="3" fillId="35" borderId="0" xfId="58" applyNumberFormat="1" applyFont="1" applyFill="1" applyBorder="1" applyAlignment="1" applyProtection="1">
      <alignment vertical="top" wrapText="1"/>
      <protection locked="0"/>
    </xf>
    <xf numFmtId="0" fontId="3" fillId="0" borderId="0" xfId="58" applyFont="1" applyProtection="1">
      <alignment/>
      <protection locked="0"/>
    </xf>
    <xf numFmtId="0" fontId="3" fillId="35" borderId="0" xfId="58" applyFont="1" applyFill="1" applyAlignment="1" applyProtection="1">
      <alignment vertical="top" wrapText="1"/>
      <protection locked="0"/>
    </xf>
    <xf numFmtId="0" fontId="6" fillId="0" borderId="0" xfId="58" applyFont="1" applyAlignment="1" applyProtection="1">
      <alignment horizontal="right" vertical="top"/>
      <protection locked="0"/>
    </xf>
    <xf numFmtId="0" fontId="6" fillId="0" borderId="12" xfId="52" applyFont="1" applyBorder="1" applyProtection="1">
      <alignment horizontal="center" vertical="center" wrapText="1"/>
      <protection locked="0"/>
    </xf>
    <xf numFmtId="0" fontId="6" fillId="0" borderId="13" xfId="52" applyFont="1" applyBorder="1" applyProtection="1">
      <alignment horizontal="center" vertical="center" wrapText="1"/>
      <protection locked="0"/>
    </xf>
    <xf numFmtId="0" fontId="6" fillId="0" borderId="14" xfId="52" applyFont="1" applyBorder="1" applyProtection="1">
      <alignment horizontal="center" vertical="center" wrapText="1"/>
      <protection locked="0"/>
    </xf>
    <xf numFmtId="0" fontId="3" fillId="0" borderId="15" xfId="52" applyFont="1" applyBorder="1" applyProtection="1">
      <alignment horizontal="center" vertical="center" wrapText="1"/>
      <protection locked="0"/>
    </xf>
    <xf numFmtId="0" fontId="3" fillId="35" borderId="16" xfId="52" applyFont="1" applyFill="1" applyBorder="1" applyAlignment="1" applyProtection="1">
      <alignment horizontal="center" vertical="center" wrapText="1"/>
      <protection locked="0"/>
    </xf>
    <xf numFmtId="0" fontId="3" fillId="0" borderId="17" xfId="52" applyFont="1" applyBorder="1" applyProtection="1">
      <alignment horizontal="center" vertical="center" wrapText="1"/>
      <protection locked="0"/>
    </xf>
    <xf numFmtId="0" fontId="3" fillId="0" borderId="18" xfId="52" applyFont="1" applyBorder="1" applyProtection="1">
      <alignment horizontal="center" vertical="center" wrapText="1"/>
      <protection locked="0"/>
    </xf>
    <xf numFmtId="0" fontId="8" fillId="0" borderId="19" xfId="58" applyFont="1" applyBorder="1" applyProtection="1">
      <alignment/>
      <protection locked="0"/>
    </xf>
    <xf numFmtId="0" fontId="8" fillId="35" borderId="20" xfId="58" applyFont="1" applyFill="1" applyBorder="1" applyAlignment="1" applyProtection="1">
      <alignment vertical="top" wrapText="1"/>
      <protection locked="0"/>
    </xf>
    <xf numFmtId="164" fontId="8" fillId="33" borderId="19" xfId="69" applyNumberFormat="1" applyFont="1" applyBorder="1" applyProtection="1">
      <alignment horizontal="right"/>
      <protection/>
    </xf>
    <xf numFmtId="164" fontId="8" fillId="33" borderId="21" xfId="69" applyNumberFormat="1" applyFont="1" applyBorder="1" applyProtection="1">
      <alignment horizontal="right"/>
      <protection/>
    </xf>
    <xf numFmtId="164" fontId="8" fillId="33" borderId="22" xfId="69" applyNumberFormat="1" applyFont="1" applyBorder="1" applyProtection="1">
      <alignment horizontal="right"/>
      <protection/>
    </xf>
    <xf numFmtId="0" fontId="8" fillId="0" borderId="23" xfId="58" applyFont="1" applyBorder="1" applyProtection="1">
      <alignment/>
      <protection locked="0"/>
    </xf>
    <xf numFmtId="0" fontId="8" fillId="35" borderId="24" xfId="58" applyFont="1" applyFill="1" applyBorder="1" applyAlignment="1" applyProtection="1">
      <alignment vertical="top" wrapText="1"/>
      <protection locked="0"/>
    </xf>
    <xf numFmtId="164" fontId="8" fillId="0" borderId="23" xfId="58" applyNumberFormat="1" applyFont="1" applyBorder="1" applyAlignment="1" applyProtection="1">
      <alignment horizontal="center"/>
      <protection locked="0"/>
    </xf>
    <xf numFmtId="164" fontId="8" fillId="0" borderId="7" xfId="69" applyNumberFormat="1" applyFont="1" applyFill="1" applyBorder="1" applyAlignment="1" applyProtection="1">
      <alignment horizontal="center"/>
      <protection locked="0"/>
    </xf>
    <xf numFmtId="164" fontId="8" fillId="33" borderId="7" xfId="69" applyNumberFormat="1" applyFont="1" applyBorder="1" applyProtection="1">
      <alignment horizontal="right"/>
      <protection/>
    </xf>
    <xf numFmtId="164" fontId="8" fillId="33" borderId="25" xfId="69" applyNumberFormat="1" applyFont="1" applyBorder="1" applyProtection="1">
      <alignment horizontal="right"/>
      <protection/>
    </xf>
    <xf numFmtId="164" fontId="8" fillId="0" borderId="7" xfId="58" applyNumberFormat="1" applyFont="1" applyBorder="1" applyAlignment="1" applyProtection="1">
      <alignment horizontal="center"/>
      <protection locked="0"/>
    </xf>
    <xf numFmtId="164" fontId="8" fillId="0" borderId="25" xfId="58" applyNumberFormat="1" applyFont="1" applyBorder="1" applyAlignment="1" applyProtection="1">
      <alignment horizontal="center"/>
      <protection locked="0"/>
    </xf>
    <xf numFmtId="164" fontId="8" fillId="0" borderId="7" xfId="53" applyNumberFormat="1" applyFont="1" applyFill="1" applyBorder="1" applyAlignment="1" applyProtection="1">
      <alignment horizontal="center"/>
      <protection locked="0"/>
    </xf>
    <xf numFmtId="164" fontId="8" fillId="28" borderId="7" xfId="53" applyNumberFormat="1" applyFont="1" applyBorder="1" applyProtection="1">
      <alignment horizontal="right"/>
      <protection locked="0"/>
    </xf>
    <xf numFmtId="164" fontId="8" fillId="33" borderId="7" xfId="53" applyNumberFormat="1" applyFont="1" applyFill="1" applyBorder="1" applyProtection="1">
      <alignment horizontal="right"/>
      <protection/>
    </xf>
    <xf numFmtId="164" fontId="8" fillId="28" borderId="25" xfId="53" applyNumberFormat="1" applyFont="1" applyFill="1" applyBorder="1" applyProtection="1">
      <alignment horizontal="right"/>
      <protection locked="0"/>
    </xf>
    <xf numFmtId="164" fontId="8" fillId="33" borderId="25" xfId="53" applyNumberFormat="1" applyFont="1" applyFill="1" applyBorder="1" applyProtection="1">
      <alignment horizontal="right"/>
      <protection/>
    </xf>
    <xf numFmtId="164" fontId="8" fillId="33" borderId="23" xfId="69" applyNumberFormat="1" applyFont="1" applyBorder="1" applyProtection="1">
      <alignment horizontal="right"/>
      <protection/>
    </xf>
    <xf numFmtId="164" fontId="8" fillId="28" borderId="7" xfId="53" applyNumberFormat="1" applyFont="1" applyFill="1" applyBorder="1" applyAlignment="1" applyProtection="1">
      <alignment horizontal="center"/>
      <protection locked="0"/>
    </xf>
    <xf numFmtId="165" fontId="8" fillId="28" borderId="7" xfId="53" applyNumberFormat="1" applyFont="1" applyFill="1" applyBorder="1" applyAlignment="1" applyProtection="1">
      <alignment horizontal="center"/>
      <protection locked="0"/>
    </xf>
    <xf numFmtId="164" fontId="54" fillId="28" borderId="7" xfId="53" applyNumberFormat="1" applyFont="1" applyFill="1" applyBorder="1" applyAlignment="1" applyProtection="1">
      <alignment horizontal="center"/>
      <protection locked="0"/>
    </xf>
    <xf numFmtId="164" fontId="54" fillId="28" borderId="25" xfId="53" applyNumberFormat="1" applyFont="1" applyFill="1" applyBorder="1" applyAlignment="1" applyProtection="1">
      <alignment horizontal="center"/>
      <protection locked="0"/>
    </xf>
    <xf numFmtId="164" fontId="8" fillId="28" borderId="7" xfId="53" applyNumberFormat="1" applyFont="1" applyFill="1" applyBorder="1" applyProtection="1">
      <alignment horizontal="right"/>
      <protection locked="0"/>
    </xf>
    <xf numFmtId="164" fontId="8" fillId="28" borderId="13" xfId="53" applyNumberFormat="1" applyFont="1" applyBorder="1" applyProtection="1">
      <alignment horizontal="right"/>
      <protection locked="0"/>
    </xf>
    <xf numFmtId="164" fontId="55" fillId="28" borderId="7" xfId="53" applyNumberFormat="1" applyFont="1" applyFill="1" applyBorder="1" applyProtection="1">
      <alignment horizontal="right"/>
      <protection locked="0"/>
    </xf>
    <xf numFmtId="165" fontId="8" fillId="28" borderId="7" xfId="53" applyNumberFormat="1" applyFont="1" applyFill="1" applyBorder="1" applyProtection="1">
      <alignment horizontal="right"/>
      <protection locked="0"/>
    </xf>
    <xf numFmtId="164" fontId="3" fillId="33" borderId="23" xfId="69" applyNumberFormat="1" applyFont="1" applyBorder="1" applyAlignment="1">
      <alignment horizontal="right" vertical="center"/>
      <protection/>
    </xf>
    <xf numFmtId="164" fontId="3" fillId="33" borderId="7" xfId="69" applyNumberFormat="1" applyFont="1" applyFill="1" applyBorder="1" applyAlignment="1">
      <alignment horizontal="right" vertical="center"/>
      <protection/>
    </xf>
    <xf numFmtId="164" fontId="3" fillId="33" borderId="25" xfId="69" applyNumberFormat="1" applyFont="1" applyFill="1" applyBorder="1" applyAlignment="1">
      <alignment horizontal="right" vertical="center"/>
      <protection/>
    </xf>
    <xf numFmtId="166" fontId="3" fillId="33" borderId="23" xfId="69" applyNumberFormat="1" applyFont="1" applyBorder="1" applyAlignment="1">
      <alignment horizontal="right" vertical="center"/>
      <protection/>
    </xf>
    <xf numFmtId="164" fontId="3" fillId="33" borderId="7" xfId="69" applyNumberFormat="1" applyFont="1" applyFill="1" applyBorder="1" applyAlignment="1">
      <alignment horizontal="center" vertical="top"/>
      <protection/>
    </xf>
    <xf numFmtId="164" fontId="3" fillId="33" borderId="7" xfId="69" applyNumberFormat="1" applyFont="1" applyFill="1" applyBorder="1" applyAlignment="1">
      <alignment horizontal="center" vertical="center"/>
      <protection/>
    </xf>
    <xf numFmtId="164" fontId="3" fillId="33" borderId="25" xfId="69" applyNumberFormat="1" applyFont="1" applyFill="1" applyBorder="1" applyAlignment="1">
      <alignment horizontal="center" vertical="center"/>
      <protection/>
    </xf>
    <xf numFmtId="164" fontId="8" fillId="28" borderId="7" xfId="69" applyNumberFormat="1" applyFont="1" applyFill="1" applyBorder="1" applyProtection="1">
      <alignment horizontal="right"/>
      <protection locked="0"/>
    </xf>
    <xf numFmtId="164" fontId="8" fillId="28" borderId="25" xfId="69" applyNumberFormat="1" applyFont="1" applyFill="1" applyBorder="1" applyProtection="1">
      <alignment horizontal="right"/>
      <protection locked="0"/>
    </xf>
    <xf numFmtId="0" fontId="8" fillId="0" borderId="14" xfId="58" applyFont="1" applyBorder="1" applyAlignment="1">
      <alignment vertical="top" wrapText="1"/>
      <protection/>
    </xf>
    <xf numFmtId="164" fontId="8" fillId="28" borderId="24" xfId="69" applyNumberFormat="1" applyFont="1" applyFill="1" applyBorder="1" applyProtection="1">
      <alignment horizontal="right"/>
      <protection locked="0"/>
    </xf>
    <xf numFmtId="164" fontId="8" fillId="28" borderId="13" xfId="69" applyNumberFormat="1" applyFont="1" applyFill="1" applyBorder="1" applyProtection="1">
      <alignment horizontal="right"/>
      <protection locked="0"/>
    </xf>
    <xf numFmtId="0" fontId="8" fillId="0" borderId="25" xfId="58" applyFont="1" applyBorder="1" applyAlignment="1">
      <alignment vertical="top" wrapText="1"/>
      <protection/>
    </xf>
    <xf numFmtId="164" fontId="8" fillId="28" borderId="26" xfId="69" applyNumberFormat="1" applyFont="1" applyFill="1" applyBorder="1" applyProtection="1">
      <alignment horizontal="right"/>
      <protection locked="0"/>
    </xf>
    <xf numFmtId="14" fontId="8" fillId="0" borderId="23" xfId="58" applyNumberFormat="1" applyFont="1" applyBorder="1" applyProtection="1">
      <alignment/>
      <protection locked="0"/>
    </xf>
    <xf numFmtId="0" fontId="8" fillId="0" borderId="12" xfId="58" applyFont="1" applyBorder="1" applyProtection="1">
      <alignment/>
      <protection locked="0"/>
    </xf>
    <xf numFmtId="164" fontId="8" fillId="33" borderId="12" xfId="69" applyNumberFormat="1" applyFont="1" applyBorder="1" applyProtection="1">
      <alignment horizontal="right"/>
      <protection/>
    </xf>
    <xf numFmtId="164" fontId="8" fillId="28" borderId="25" xfId="53" applyNumberFormat="1" applyFont="1" applyBorder="1" applyProtection="1">
      <alignment horizontal="right"/>
      <protection locked="0"/>
    </xf>
    <xf numFmtId="0" fontId="8" fillId="35" borderId="27" xfId="58" applyFont="1" applyFill="1" applyBorder="1" applyAlignment="1" applyProtection="1">
      <alignment vertical="top" wrapText="1"/>
      <protection locked="0"/>
    </xf>
    <xf numFmtId="164" fontId="55" fillId="28" borderId="28" xfId="53" applyNumberFormat="1" applyFont="1" applyBorder="1" applyProtection="1">
      <alignment horizontal="right"/>
      <protection locked="0"/>
    </xf>
    <xf numFmtId="164" fontId="8" fillId="33" borderId="29" xfId="69" applyNumberFormat="1" applyFont="1" applyBorder="1" applyProtection="1">
      <alignment horizontal="right"/>
      <protection/>
    </xf>
    <xf numFmtId="164" fontId="54" fillId="28" borderId="30" xfId="53" applyNumberFormat="1" applyFont="1" applyFill="1" applyBorder="1" applyAlignment="1" applyProtection="1">
      <alignment horizontal="center"/>
      <protection locked="0"/>
    </xf>
    <xf numFmtId="164" fontId="54" fillId="28" borderId="31" xfId="53" applyNumberFormat="1" applyFont="1" applyFill="1" applyBorder="1" applyAlignment="1" applyProtection="1">
      <alignment horizontal="center"/>
      <protection locked="0"/>
    </xf>
    <xf numFmtId="0" fontId="8" fillId="0" borderId="15" xfId="58" applyFont="1" applyFill="1" applyBorder="1" applyProtection="1">
      <alignment/>
      <protection locked="0"/>
    </xf>
    <xf numFmtId="0" fontId="8" fillId="35" borderId="16" xfId="58" applyFont="1" applyFill="1" applyBorder="1" applyAlignment="1" applyProtection="1">
      <alignment vertical="top" wrapText="1"/>
      <protection locked="0"/>
    </xf>
    <xf numFmtId="164" fontId="8" fillId="0" borderId="32" xfId="69" applyNumberFormat="1" applyFont="1" applyFill="1" applyBorder="1" applyProtection="1">
      <alignment horizontal="right"/>
      <protection/>
    </xf>
    <xf numFmtId="164" fontId="0" fillId="0" borderId="17" xfId="67" applyNumberFormat="1" applyFont="1" applyBorder="1" applyAlignment="1" applyProtection="1">
      <alignment vertical="top"/>
      <protection/>
    </xf>
    <xf numFmtId="164" fontId="0" fillId="0" borderId="16" xfId="67" applyNumberFormat="1" applyFont="1" applyBorder="1" applyAlignment="1" applyProtection="1">
      <alignment vertical="top"/>
      <protection/>
    </xf>
    <xf numFmtId="164" fontId="8" fillId="0" borderId="15" xfId="69" applyNumberFormat="1" applyFont="1" applyFill="1" applyBorder="1" applyProtection="1">
      <alignment horizontal="right"/>
      <protection/>
    </xf>
    <xf numFmtId="0" fontId="8" fillId="0" borderId="0" xfId="58" applyFont="1" applyFill="1" applyBorder="1" applyProtection="1">
      <alignment/>
      <protection locked="0"/>
    </xf>
    <xf numFmtId="0" fontId="8" fillId="35" borderId="0" xfId="58" applyFont="1" applyFill="1" applyBorder="1" applyAlignment="1" applyProtection="1">
      <alignment vertical="top" wrapText="1"/>
      <protection locked="0"/>
    </xf>
    <xf numFmtId="164" fontId="8" fillId="0" borderId="0" xfId="69" applyNumberFormat="1" applyFont="1" applyFill="1" applyBorder="1" applyProtection="1">
      <alignment horizontal="right"/>
      <protection/>
    </xf>
    <xf numFmtId="164" fontId="0" fillId="0" borderId="0" xfId="67" applyNumberFormat="1" applyFont="1" applyBorder="1" applyAlignment="1" applyProtection="1">
      <alignment vertical="top"/>
      <protection/>
    </xf>
    <xf numFmtId="0" fontId="12" fillId="0" borderId="0" xfId="58" applyFont="1" applyFill="1" applyProtection="1">
      <alignment/>
      <protection locked="0"/>
    </xf>
    <xf numFmtId="0" fontId="8" fillId="0" borderId="0" xfId="58" applyFont="1" applyProtection="1">
      <alignment/>
      <protection locked="0"/>
    </xf>
    <xf numFmtId="0" fontId="8" fillId="35" borderId="0" xfId="58" applyFont="1" applyFill="1" applyProtection="1">
      <alignment/>
      <protection locked="0"/>
    </xf>
    <xf numFmtId="164" fontId="8" fillId="0" borderId="0" xfId="58" applyNumberFormat="1" applyFont="1" applyProtection="1">
      <alignment/>
      <protection locked="0"/>
    </xf>
    <xf numFmtId="0" fontId="12" fillId="0" borderId="0" xfId="58" applyFont="1" applyProtection="1">
      <alignment/>
      <protection locked="0"/>
    </xf>
    <xf numFmtId="0" fontId="6" fillId="35" borderId="0" xfId="58" applyFont="1" applyFill="1" applyAlignment="1" applyProtection="1">
      <alignment wrapText="1"/>
      <protection locked="0"/>
    </xf>
    <xf numFmtId="0" fontId="6" fillId="0" borderId="19" xfId="58" applyFont="1" applyBorder="1" applyAlignment="1" applyProtection="1">
      <alignment horizontal="center" vertical="center"/>
      <protection locked="0"/>
    </xf>
    <xf numFmtId="49" fontId="6" fillId="35" borderId="21" xfId="58" applyNumberFormat="1" applyFont="1" applyFill="1" applyBorder="1" applyAlignment="1" applyProtection="1">
      <alignment wrapText="1"/>
      <protection locked="0"/>
    </xf>
    <xf numFmtId="0" fontId="6" fillId="0" borderId="21" xfId="52" applyFont="1" applyBorder="1" applyProtection="1">
      <alignment horizontal="center" vertical="center" wrapText="1"/>
      <protection locked="0"/>
    </xf>
    <xf numFmtId="0" fontId="6" fillId="0" borderId="22" xfId="52" applyFont="1" applyBorder="1" applyProtection="1">
      <alignment horizontal="center" vertical="center" wrapText="1"/>
      <protection locked="0"/>
    </xf>
    <xf numFmtId="0" fontId="8" fillId="0" borderId="23" xfId="58" applyFont="1" applyBorder="1" applyProtection="1">
      <alignment/>
      <protection locked="0"/>
    </xf>
    <xf numFmtId="0" fontId="3" fillId="35" borderId="33" xfId="60" applyFont="1" applyFill="1" applyBorder="1" applyAlignment="1">
      <alignment horizontal="left" vertical="center" wrapText="1" indent="3"/>
      <protection/>
    </xf>
    <xf numFmtId="1" fontId="8" fillId="33" borderId="7" xfId="58" applyNumberFormat="1" applyFont="1" applyFill="1" applyBorder="1" applyProtection="1">
      <alignment/>
      <protection locked="0"/>
    </xf>
    <xf numFmtId="1" fontId="8" fillId="28" borderId="7" xfId="58" applyNumberFormat="1" applyFont="1" applyFill="1" applyBorder="1" applyProtection="1">
      <alignment/>
      <protection locked="0"/>
    </xf>
    <xf numFmtId="1" fontId="8" fillId="28" borderId="14" xfId="53" applyNumberFormat="1" applyFont="1" applyBorder="1" applyProtection="1">
      <alignment horizontal="right"/>
      <protection locked="0"/>
    </xf>
    <xf numFmtId="1" fontId="54" fillId="28" borderId="7" xfId="53" applyNumberFormat="1" applyFont="1" applyFill="1" applyBorder="1" applyAlignment="1" applyProtection="1">
      <alignment horizontal="center"/>
      <protection locked="0"/>
    </xf>
    <xf numFmtId="1" fontId="8" fillId="28" borderId="25" xfId="58" applyNumberFormat="1" applyFont="1" applyFill="1" applyBorder="1" applyProtection="1">
      <alignment/>
      <protection locked="0"/>
    </xf>
    <xf numFmtId="1" fontId="2" fillId="0" borderId="0" xfId="59" applyNumberFormat="1" applyFont="1" applyProtection="1">
      <alignment/>
      <protection locked="0"/>
    </xf>
    <xf numFmtId="1" fontId="56" fillId="0" borderId="0" xfId="0" applyNumberFormat="1" applyFont="1" applyAlignment="1">
      <alignment/>
    </xf>
    <xf numFmtId="0" fontId="8" fillId="0" borderId="15" xfId="44" applyFont="1" applyFill="1" applyBorder="1" applyAlignment="1" applyProtection="1">
      <alignment horizontal="center"/>
      <protection locked="0"/>
    </xf>
    <xf numFmtId="0" fontId="8" fillId="35" borderId="17" xfId="44" applyFont="1" applyFill="1" applyBorder="1" applyAlignment="1" applyProtection="1">
      <alignment horizontal="left"/>
      <protection locked="0"/>
    </xf>
    <xf numFmtId="1" fontId="8" fillId="33" borderId="17" xfId="44" applyNumberFormat="1" applyFont="1" applyFill="1" applyBorder="1" applyAlignment="1" applyProtection="1">
      <alignment horizontal="right"/>
      <protection locked="0"/>
    </xf>
    <xf numFmtId="1" fontId="8" fillId="33" borderId="18" xfId="44" applyNumberFormat="1" applyFont="1" applyFill="1" applyBorder="1" applyAlignment="1" applyProtection="1">
      <alignment horizontal="right"/>
      <protection locked="0"/>
    </xf>
    <xf numFmtId="1" fontId="2" fillId="0" borderId="0" xfId="58" applyNumberFormat="1" applyBorder="1" applyProtection="1">
      <alignment/>
      <protection locked="0"/>
    </xf>
    <xf numFmtId="1" fontId="2" fillId="0" borderId="0" xfId="58" applyNumberFormat="1" applyProtection="1">
      <alignment/>
      <protection locked="0"/>
    </xf>
    <xf numFmtId="1" fontId="6" fillId="0" borderId="21" xfId="52" applyNumberFormat="1" applyFont="1" applyBorder="1" applyProtection="1">
      <alignment horizontal="center" vertical="center" wrapText="1"/>
      <protection locked="0"/>
    </xf>
    <xf numFmtId="1" fontId="6" fillId="0" borderId="22" xfId="52" applyNumberFormat="1" applyFont="1" applyBorder="1" applyProtection="1">
      <alignment horizontal="center" vertical="center" wrapText="1"/>
      <protection locked="0"/>
    </xf>
    <xf numFmtId="0" fontId="3" fillId="35" borderId="33" xfId="60" applyFont="1" applyFill="1" applyBorder="1" applyAlignment="1">
      <alignment horizontal="left" vertical="center" wrapText="1" indent="1"/>
      <protection/>
    </xf>
    <xf numFmtId="0" fontId="3" fillId="35" borderId="33" xfId="60" applyFont="1" applyFill="1" applyBorder="1" applyAlignment="1">
      <alignment horizontal="left" vertical="center" wrapText="1"/>
      <protection/>
    </xf>
    <xf numFmtId="0" fontId="12" fillId="0" borderId="23" xfId="58" applyFont="1" applyBorder="1" applyAlignment="1" applyProtection="1">
      <alignment horizontal="left"/>
      <protection locked="0"/>
    </xf>
    <xf numFmtId="1" fontId="8" fillId="33" borderId="17" xfId="58" applyNumberFormat="1" applyFont="1" applyFill="1" applyBorder="1" applyAlignment="1" applyProtection="1">
      <alignment/>
      <protection locked="0"/>
    </xf>
    <xf numFmtId="0" fontId="2" fillId="0" borderId="0" xfId="58" applyBorder="1" applyProtection="1">
      <alignment/>
      <protection locked="0"/>
    </xf>
    <xf numFmtId="0" fontId="15" fillId="0" borderId="7" xfId="33" applyFont="1" applyFill="1" applyBorder="1" applyAlignment="1">
      <alignment horizontal="left"/>
      <protection/>
    </xf>
    <xf numFmtId="167" fontId="8" fillId="33" borderId="7" xfId="58" applyNumberFormat="1" applyFont="1" applyFill="1" applyBorder="1" applyProtection="1">
      <alignment/>
      <protection locked="0"/>
    </xf>
    <xf numFmtId="167" fontId="8" fillId="28" borderId="7" xfId="58" applyNumberFormat="1" applyFont="1" applyFill="1" applyBorder="1" applyProtection="1">
      <alignment/>
      <protection locked="0"/>
    </xf>
    <xf numFmtId="0" fontId="8" fillId="28" borderId="7" xfId="53" applyNumberFormat="1" applyFont="1" applyBorder="1" applyProtection="1">
      <alignment horizontal="right"/>
      <protection locked="0"/>
    </xf>
    <xf numFmtId="0" fontId="8" fillId="28" borderId="25" xfId="53" applyNumberFormat="1" applyFont="1" applyBorder="1" applyProtection="1">
      <alignment horizontal="right"/>
      <protection locked="0"/>
    </xf>
    <xf numFmtId="168" fontId="8" fillId="28" borderId="7" xfId="58" applyNumberFormat="1" applyFont="1" applyFill="1" applyBorder="1" applyProtection="1">
      <alignment/>
      <protection locked="0"/>
    </xf>
    <xf numFmtId="0" fontId="3" fillId="0" borderId="7" xfId="33" applyFont="1" applyBorder="1" applyAlignment="1">
      <alignment horizontal="left"/>
      <protection/>
    </xf>
    <xf numFmtId="0" fontId="8" fillId="28" borderId="7" xfId="58" applyFont="1" applyFill="1" applyBorder="1" applyProtection="1">
      <alignment/>
      <protection locked="0"/>
    </xf>
    <xf numFmtId="0" fontId="8" fillId="28" borderId="25" xfId="58" applyFont="1" applyFill="1" applyBorder="1" applyProtection="1">
      <alignment/>
      <protection locked="0"/>
    </xf>
    <xf numFmtId="0" fontId="3" fillId="0" borderId="0" xfId="33" applyFont="1" applyBorder="1" applyAlignment="1">
      <alignment horizontal="left"/>
      <protection/>
    </xf>
    <xf numFmtId="167" fontId="8" fillId="33" borderId="13" xfId="58" applyNumberFormat="1" applyFont="1" applyFill="1" applyBorder="1" applyProtection="1">
      <alignment/>
      <protection locked="0"/>
    </xf>
    <xf numFmtId="167" fontId="8" fillId="28" borderId="13" xfId="58" applyNumberFormat="1" applyFont="1" applyFill="1" applyBorder="1" applyProtection="1">
      <alignment/>
      <protection locked="0"/>
    </xf>
    <xf numFmtId="0" fontId="8" fillId="28" borderId="13" xfId="58" applyFont="1" applyFill="1" applyBorder="1" applyProtection="1">
      <alignment/>
      <protection locked="0"/>
    </xf>
    <xf numFmtId="0" fontId="8" fillId="28" borderId="14" xfId="58" applyFont="1" applyFill="1" applyBorder="1" applyProtection="1">
      <alignment/>
      <protection locked="0"/>
    </xf>
    <xf numFmtId="0" fontId="15" fillId="0" borderId="7" xfId="0" applyNumberFormat="1" applyFont="1" applyFill="1" applyBorder="1" applyAlignment="1" applyProtection="1">
      <alignment vertical="center" wrapText="1"/>
      <protection/>
    </xf>
    <xf numFmtId="167" fontId="8" fillId="28" borderId="14" xfId="58" applyNumberFormat="1" applyFont="1" applyFill="1" applyBorder="1" applyProtection="1">
      <alignment/>
      <protection locked="0"/>
    </xf>
    <xf numFmtId="0" fontId="2" fillId="0" borderId="0" xfId="59" applyFont="1" applyProtection="1">
      <alignment/>
      <protection locked="0"/>
    </xf>
    <xf numFmtId="0" fontId="56" fillId="0" borderId="0" xfId="0" applyNumberFormat="1" applyFont="1" applyAlignment="1">
      <alignment/>
    </xf>
    <xf numFmtId="167" fontId="8" fillId="33" borderId="17" xfId="58" applyNumberFormat="1" applyFont="1" applyFill="1" applyBorder="1" applyProtection="1">
      <alignment/>
      <protection locked="0"/>
    </xf>
    <xf numFmtId="0" fontId="0" fillId="0" borderId="0" xfId="0" applyNumberFormat="1" applyAlignment="1">
      <alignment/>
    </xf>
    <xf numFmtId="0" fontId="5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8" fillId="0" borderId="0" xfId="58" applyFont="1" applyProtection="1">
      <alignment/>
      <protection locked="0"/>
    </xf>
    <xf numFmtId="0" fontId="58" fillId="0" borderId="0" xfId="0" applyNumberFormat="1" applyFont="1" applyAlignment="1">
      <alignment/>
    </xf>
    <xf numFmtId="0" fontId="5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35" borderId="0" xfId="58" applyFont="1" applyFill="1" applyProtection="1">
      <alignment/>
      <protection locked="0"/>
    </xf>
    <xf numFmtId="0" fontId="18" fillId="0" borderId="34" xfId="58" applyFont="1" applyBorder="1" applyProtection="1">
      <alignment/>
      <protection locked="0"/>
    </xf>
    <xf numFmtId="165" fontId="8" fillId="33" borderId="19" xfId="69" applyNumberFormat="1" applyFont="1" applyBorder="1" applyProtection="1">
      <alignment horizontal="right"/>
      <protection/>
    </xf>
    <xf numFmtId="165" fontId="8" fillId="33" borderId="23" xfId="69" applyNumberFormat="1" applyFont="1" applyBorder="1" applyProtection="1">
      <alignment horizontal="right"/>
      <protection/>
    </xf>
    <xf numFmtId="0" fontId="14" fillId="36" borderId="35" xfId="44" applyFont="1" applyFill="1" applyBorder="1" applyAlignment="1" applyProtection="1">
      <alignment horizontal="center" vertical="center"/>
      <protection locked="0"/>
    </xf>
    <xf numFmtId="0" fontId="14" fillId="36" borderId="36" xfId="44" applyFont="1" applyFill="1" applyBorder="1" applyAlignment="1" applyProtection="1">
      <alignment horizontal="center" vertical="center"/>
      <protection locked="0"/>
    </xf>
    <xf numFmtId="0" fontId="6" fillId="0" borderId="19" xfId="52" applyFont="1" applyBorder="1" applyProtection="1">
      <alignment horizontal="center" vertical="center" wrapText="1"/>
      <protection locked="0"/>
    </xf>
    <xf numFmtId="0" fontId="6" fillId="0" borderId="21" xfId="52" applyFont="1" applyBorder="1" applyProtection="1">
      <alignment horizontal="center" vertical="center" wrapText="1"/>
      <protection locked="0"/>
    </xf>
    <xf numFmtId="0" fontId="6" fillId="0" borderId="22" xfId="52" applyFont="1" applyBorder="1" applyProtection="1">
      <alignment horizontal="center" vertical="center" wrapText="1"/>
      <protection locked="0"/>
    </xf>
    <xf numFmtId="0" fontId="5" fillId="0" borderId="0" xfId="47" applyFont="1" applyAlignment="1" applyProtection="1">
      <alignment horizontal="center" vertical="center" wrapText="1"/>
      <protection locked="0"/>
    </xf>
    <xf numFmtId="0" fontId="6" fillId="0" borderId="12" xfId="52" applyFont="1" applyBorder="1" applyProtection="1">
      <alignment horizontal="center" vertical="center" wrapText="1"/>
      <protection locked="0"/>
    </xf>
    <xf numFmtId="0" fontId="6" fillId="35" borderId="20" xfId="52" applyFont="1" applyFill="1" applyBorder="1" applyAlignment="1" applyProtection="1">
      <alignment horizontal="center" vertical="center" wrapText="1"/>
      <protection locked="0"/>
    </xf>
    <xf numFmtId="0" fontId="6" fillId="35" borderId="26" xfId="52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F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3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_methodics230802-pril1-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ормула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zoomScalePageLayoutView="0" workbookViewId="0" topLeftCell="A1">
      <selection activeCell="I74" sqref="I74"/>
    </sheetView>
  </sheetViews>
  <sheetFormatPr defaultColWidth="9.140625" defaultRowHeight="15"/>
  <cols>
    <col min="1" max="1" width="6.8515625" style="1" customWidth="1"/>
    <col min="2" max="2" width="53.8515625" style="2" customWidth="1"/>
    <col min="3" max="3" width="10.28125" style="1" customWidth="1"/>
    <col min="4" max="4" width="11.00390625" style="1" customWidth="1"/>
    <col min="5" max="5" width="12.00390625" style="1" customWidth="1"/>
    <col min="6" max="6" width="12.421875" style="1" customWidth="1"/>
    <col min="7" max="8" width="10.28125" style="1" customWidth="1"/>
    <col min="9" max="9" width="11.7109375" style="1" customWidth="1"/>
    <col min="10" max="10" width="11.57421875" style="1" customWidth="1"/>
    <col min="11" max="11" width="13.8515625" style="1" customWidth="1"/>
    <col min="12" max="12" width="10.28125" style="1" customWidth="1"/>
    <col min="13" max="13" width="12.00390625" style="1" customWidth="1"/>
    <col min="14" max="17" width="12.28125" style="1" customWidth="1"/>
    <col min="18" max="18" width="9.140625" style="1" customWidth="1"/>
    <col min="19" max="19" width="10.8515625" style="1" customWidth="1"/>
    <col min="20" max="32" width="9.140625" style="1" customWidth="1"/>
  </cols>
  <sheetData>
    <row r="1" ht="15">
      <c r="P1" s="1" t="s">
        <v>0</v>
      </c>
    </row>
    <row r="2" spans="1:17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2" ht="18.75" customHeight="1">
      <c r="A3" s="142" t="s">
        <v>1</v>
      </c>
      <c r="B3" s="142"/>
      <c r="C3" s="142" t="s">
        <v>2</v>
      </c>
      <c r="D3" s="142"/>
      <c r="E3" s="142"/>
      <c r="F3" s="142"/>
      <c r="G3" s="142"/>
      <c r="H3" s="142"/>
      <c r="I3" s="142"/>
      <c r="J3" s="142"/>
      <c r="K3" s="142"/>
      <c r="L3" s="142"/>
    </row>
    <row r="4" spans="1:32" ht="16.5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 t="s">
        <v>3</v>
      </c>
      <c r="AF4" s="7" t="s">
        <v>3</v>
      </c>
    </row>
    <row r="5" spans="1:32" ht="15.75" customHeight="1">
      <c r="A5" s="139" t="s">
        <v>4</v>
      </c>
      <c r="B5" s="144" t="s">
        <v>5</v>
      </c>
      <c r="C5" s="139" t="s">
        <v>6</v>
      </c>
      <c r="D5" s="140"/>
      <c r="E5" s="140"/>
      <c r="F5" s="140"/>
      <c r="G5" s="141"/>
      <c r="H5" s="139" t="s">
        <v>7</v>
      </c>
      <c r="I5" s="140"/>
      <c r="J5" s="140"/>
      <c r="K5" s="140"/>
      <c r="L5" s="141"/>
      <c r="M5" s="139" t="s">
        <v>8</v>
      </c>
      <c r="N5" s="140"/>
      <c r="O5" s="140"/>
      <c r="P5" s="140"/>
      <c r="Q5" s="141"/>
      <c r="R5" s="139" t="s">
        <v>9</v>
      </c>
      <c r="S5" s="140"/>
      <c r="T5" s="140"/>
      <c r="U5" s="140"/>
      <c r="V5" s="141"/>
      <c r="W5" s="139" t="s">
        <v>10</v>
      </c>
      <c r="X5" s="140"/>
      <c r="Y5" s="140"/>
      <c r="Z5" s="140"/>
      <c r="AA5" s="141"/>
      <c r="AB5" s="139" t="s">
        <v>11</v>
      </c>
      <c r="AC5" s="140"/>
      <c r="AD5" s="140"/>
      <c r="AE5" s="140"/>
      <c r="AF5" s="141"/>
    </row>
    <row r="6" spans="1:32" ht="16.5" thickBot="1">
      <c r="A6" s="143"/>
      <c r="B6" s="145"/>
      <c r="C6" s="8" t="s">
        <v>12</v>
      </c>
      <c r="D6" s="9" t="s">
        <v>13</v>
      </c>
      <c r="E6" s="9" t="s">
        <v>14</v>
      </c>
      <c r="F6" s="9" t="s">
        <v>15</v>
      </c>
      <c r="G6" s="10" t="s">
        <v>16</v>
      </c>
      <c r="H6" s="8" t="s">
        <v>12</v>
      </c>
      <c r="I6" s="9" t="s">
        <v>13</v>
      </c>
      <c r="J6" s="9" t="s">
        <v>14</v>
      </c>
      <c r="K6" s="9" t="s">
        <v>15</v>
      </c>
      <c r="L6" s="10" t="s">
        <v>16</v>
      </c>
      <c r="M6" s="8" t="s">
        <v>12</v>
      </c>
      <c r="N6" s="9" t="s">
        <v>13</v>
      </c>
      <c r="O6" s="9" t="s">
        <v>14</v>
      </c>
      <c r="P6" s="9" t="s">
        <v>15</v>
      </c>
      <c r="Q6" s="10" t="s">
        <v>16</v>
      </c>
      <c r="R6" s="8" t="s">
        <v>12</v>
      </c>
      <c r="S6" s="9" t="s">
        <v>13</v>
      </c>
      <c r="T6" s="9" t="s">
        <v>14</v>
      </c>
      <c r="U6" s="9" t="s">
        <v>15</v>
      </c>
      <c r="V6" s="10" t="s">
        <v>16</v>
      </c>
      <c r="W6" s="8" t="s">
        <v>12</v>
      </c>
      <c r="X6" s="9" t="s">
        <v>13</v>
      </c>
      <c r="Y6" s="9" t="s">
        <v>14</v>
      </c>
      <c r="Z6" s="9" t="s">
        <v>15</v>
      </c>
      <c r="AA6" s="10" t="s">
        <v>16</v>
      </c>
      <c r="AB6" s="8" t="s">
        <v>12</v>
      </c>
      <c r="AC6" s="9" t="s">
        <v>13</v>
      </c>
      <c r="AD6" s="9" t="s">
        <v>14</v>
      </c>
      <c r="AE6" s="9" t="s">
        <v>15</v>
      </c>
      <c r="AF6" s="10" t="s">
        <v>16</v>
      </c>
    </row>
    <row r="7" spans="1:32" ht="15.75" thickBot="1">
      <c r="A7" s="11">
        <v>1</v>
      </c>
      <c r="B7" s="12">
        <v>2</v>
      </c>
      <c r="C7" s="11">
        <v>38</v>
      </c>
      <c r="D7" s="13">
        <v>39</v>
      </c>
      <c r="E7" s="13">
        <v>40</v>
      </c>
      <c r="F7" s="13">
        <v>41</v>
      </c>
      <c r="G7" s="14">
        <v>42</v>
      </c>
      <c r="H7" s="11">
        <v>43</v>
      </c>
      <c r="I7" s="13">
        <v>44</v>
      </c>
      <c r="J7" s="13">
        <v>45</v>
      </c>
      <c r="K7" s="13">
        <v>46</v>
      </c>
      <c r="L7" s="14">
        <v>47</v>
      </c>
      <c r="M7" s="11">
        <v>48</v>
      </c>
      <c r="N7" s="13">
        <v>49</v>
      </c>
      <c r="O7" s="13">
        <v>50</v>
      </c>
      <c r="P7" s="13">
        <v>51</v>
      </c>
      <c r="Q7" s="14">
        <v>52</v>
      </c>
      <c r="R7" s="11">
        <v>38</v>
      </c>
      <c r="S7" s="13">
        <v>39</v>
      </c>
      <c r="T7" s="13">
        <v>40</v>
      </c>
      <c r="U7" s="13">
        <v>41</v>
      </c>
      <c r="V7" s="14">
        <v>42</v>
      </c>
      <c r="W7" s="11">
        <v>43</v>
      </c>
      <c r="X7" s="13">
        <v>44</v>
      </c>
      <c r="Y7" s="13">
        <v>45</v>
      </c>
      <c r="Z7" s="13">
        <v>46</v>
      </c>
      <c r="AA7" s="14">
        <v>47</v>
      </c>
      <c r="AB7" s="11">
        <v>48</v>
      </c>
      <c r="AC7" s="13">
        <v>49</v>
      </c>
      <c r="AD7" s="13">
        <v>50</v>
      </c>
      <c r="AE7" s="13">
        <v>51</v>
      </c>
      <c r="AF7" s="14">
        <v>52</v>
      </c>
    </row>
    <row r="8" spans="1:32" ht="15.75">
      <c r="A8" s="15" t="s">
        <v>17</v>
      </c>
      <c r="B8" s="16" t="s">
        <v>18</v>
      </c>
      <c r="C8" s="17">
        <f>C18+C20+C21</f>
        <v>43.629963000000004</v>
      </c>
      <c r="D8" s="18">
        <f>D14+D15+D16+D17</f>
        <v>43.629963000000004</v>
      </c>
      <c r="E8" s="18">
        <f>E9+E14+E15+E16+E17</f>
        <v>0</v>
      </c>
      <c r="F8" s="18">
        <f>F9+F14+F15+F16+F17</f>
        <v>0.32799599999999884</v>
      </c>
      <c r="G8" s="19">
        <f>G9+G14+G15+G16+G17</f>
        <v>0.02052399999999882</v>
      </c>
      <c r="H8" s="17">
        <f>H18+H20+H21</f>
        <v>46.33875400000001</v>
      </c>
      <c r="I8" s="18">
        <f>I14+I15+I16+I17</f>
        <v>46.338754</v>
      </c>
      <c r="J8" s="18">
        <f>J9+J14+J15+J16+J17</f>
        <v>0</v>
      </c>
      <c r="K8" s="18">
        <f>K9+K14+K15+K16+K17</f>
        <v>0.10071399999999642</v>
      </c>
      <c r="L8" s="19">
        <f>L9+L14+L15+L16+L17</f>
        <v>0.02381099999999642</v>
      </c>
      <c r="M8" s="135">
        <f>M18+M20+M21</f>
        <v>89.96871700000001</v>
      </c>
      <c r="N8" s="18">
        <f>N14+N15+N16+N17</f>
        <v>89.96871700000001</v>
      </c>
      <c r="O8" s="18">
        <f>O9+O14+O15+O16+O17</f>
        <v>0</v>
      </c>
      <c r="P8" s="18">
        <f>P9+P14+P15+P16+P17</f>
        <v>0.42870999999999526</v>
      </c>
      <c r="Q8" s="19">
        <f>Q9+Q14+Q15+Q16+Q17</f>
        <v>0.04433499999999524</v>
      </c>
      <c r="R8" s="17">
        <f>R18+R20+R21</f>
        <v>47.78670199999999</v>
      </c>
      <c r="S8" s="18">
        <f>S14+S15+S16+S17</f>
        <v>47.786702</v>
      </c>
      <c r="T8" s="18">
        <f>T9+T14+T15+T16+T17</f>
        <v>0</v>
      </c>
      <c r="U8" s="18">
        <f>U9+U14+U15+U16+U17</f>
        <v>0.12283571300000062</v>
      </c>
      <c r="V8" s="19">
        <f>V9+V14+V15+V16+V17</f>
        <v>0.02105546300000062</v>
      </c>
      <c r="W8" s="17">
        <f>W18+W20+W21</f>
        <v>50.328898</v>
      </c>
      <c r="X8" s="18">
        <f>X14+X15+X16+X17</f>
        <v>50.328898</v>
      </c>
      <c r="Y8" s="18">
        <f>Y9+Y14+Y15+Y16+Y17</f>
        <v>0</v>
      </c>
      <c r="Z8" s="18">
        <f>Z9+Z14+Z15+Z16+Z17</f>
        <v>0.13150008300000593</v>
      </c>
      <c r="AA8" s="19">
        <f>AA9+AA14+AA15+AA16+AA17</f>
        <v>0.02450033300000594</v>
      </c>
      <c r="AB8" s="17">
        <f>AB18+AB20+AB21</f>
        <v>98.1156</v>
      </c>
      <c r="AC8" s="18">
        <f>AC14+AC15+AC16+AC17</f>
        <v>98.1156</v>
      </c>
      <c r="AD8" s="18">
        <f>AD9+AD14+AD15+AD16+AD17</f>
        <v>0</v>
      </c>
      <c r="AE8" s="18">
        <f>AE9+AE14+AE15+AE16+AE17</f>
        <v>0.25433579600000655</v>
      </c>
      <c r="AF8" s="19">
        <f>AF9+AF14+AF15+AF16+AF17</f>
        <v>0.04555579600000653</v>
      </c>
    </row>
    <row r="9" spans="1:32" ht="15.75">
      <c r="A9" s="20" t="s">
        <v>19</v>
      </c>
      <c r="B9" s="21" t="s">
        <v>20</v>
      </c>
      <c r="C9" s="22" t="s">
        <v>21</v>
      </c>
      <c r="D9" s="23" t="s">
        <v>21</v>
      </c>
      <c r="E9" s="24">
        <f>E11</f>
        <v>0</v>
      </c>
      <c r="F9" s="24">
        <f>F11+F12</f>
        <v>0.32799599999999884</v>
      </c>
      <c r="G9" s="25">
        <f>G11+G12+G13</f>
        <v>0.02052399999999882</v>
      </c>
      <c r="H9" s="22" t="s">
        <v>21</v>
      </c>
      <c r="I9" s="23" t="s">
        <v>21</v>
      </c>
      <c r="J9" s="24">
        <f>J11</f>
        <v>0</v>
      </c>
      <c r="K9" s="24">
        <f>K11+K12</f>
        <v>0.10071399999999642</v>
      </c>
      <c r="L9" s="25">
        <f>L11+L12+L13</f>
        <v>0.02381099999999642</v>
      </c>
      <c r="M9" s="22" t="s">
        <v>21</v>
      </c>
      <c r="N9" s="23" t="s">
        <v>21</v>
      </c>
      <c r="O9" s="24">
        <f>O11</f>
        <v>0</v>
      </c>
      <c r="P9" s="24">
        <f>P11+P12</f>
        <v>0.42870999999999526</v>
      </c>
      <c r="Q9" s="25">
        <f>Q11+Q12+Q13</f>
        <v>0.04433499999999524</v>
      </c>
      <c r="R9" s="22" t="s">
        <v>21</v>
      </c>
      <c r="S9" s="23" t="s">
        <v>21</v>
      </c>
      <c r="T9" s="24">
        <f>T11</f>
        <v>0</v>
      </c>
      <c r="U9" s="24">
        <f>U11+U12</f>
        <v>0.12283571300000062</v>
      </c>
      <c r="V9" s="25">
        <f>V11+V12+V13</f>
        <v>0.02105546300000062</v>
      </c>
      <c r="W9" s="22" t="s">
        <v>21</v>
      </c>
      <c r="X9" s="23" t="s">
        <v>21</v>
      </c>
      <c r="Y9" s="24">
        <f>Y11</f>
        <v>0</v>
      </c>
      <c r="Z9" s="24">
        <f>Z11+Z12</f>
        <v>0.13150008300000593</v>
      </c>
      <c r="AA9" s="25">
        <f>AA11+AA12+AA13</f>
        <v>0.02450033300000594</v>
      </c>
      <c r="AB9" s="22" t="s">
        <v>21</v>
      </c>
      <c r="AC9" s="23" t="s">
        <v>21</v>
      </c>
      <c r="AD9" s="24">
        <f>AD11</f>
        <v>0</v>
      </c>
      <c r="AE9" s="24">
        <f>AE11+AE12</f>
        <v>0.25433579600000655</v>
      </c>
      <c r="AF9" s="25">
        <f>AF11+AF12+AF13</f>
        <v>0.04555579600000653</v>
      </c>
    </row>
    <row r="10" spans="1:32" ht="15.75">
      <c r="A10" s="20"/>
      <c r="B10" s="21" t="s">
        <v>22</v>
      </c>
      <c r="C10" s="22" t="s">
        <v>21</v>
      </c>
      <c r="D10" s="26" t="s">
        <v>21</v>
      </c>
      <c r="E10" s="26" t="s">
        <v>21</v>
      </c>
      <c r="F10" s="26" t="s">
        <v>21</v>
      </c>
      <c r="G10" s="27" t="s">
        <v>21</v>
      </c>
      <c r="H10" s="22" t="s">
        <v>21</v>
      </c>
      <c r="I10" s="26" t="s">
        <v>21</v>
      </c>
      <c r="J10" s="26" t="s">
        <v>21</v>
      </c>
      <c r="K10" s="26" t="s">
        <v>21</v>
      </c>
      <c r="L10" s="27" t="s">
        <v>21</v>
      </c>
      <c r="M10" s="22" t="s">
        <v>21</v>
      </c>
      <c r="N10" s="26" t="s">
        <v>21</v>
      </c>
      <c r="O10" s="26" t="s">
        <v>21</v>
      </c>
      <c r="P10" s="26" t="s">
        <v>21</v>
      </c>
      <c r="Q10" s="27" t="s">
        <v>21</v>
      </c>
      <c r="R10" s="22" t="s">
        <v>21</v>
      </c>
      <c r="S10" s="26" t="s">
        <v>21</v>
      </c>
      <c r="T10" s="26" t="s">
        <v>21</v>
      </c>
      <c r="U10" s="26" t="s">
        <v>21</v>
      </c>
      <c r="V10" s="27" t="s">
        <v>21</v>
      </c>
      <c r="W10" s="22" t="s">
        <v>21</v>
      </c>
      <c r="X10" s="26" t="s">
        <v>21</v>
      </c>
      <c r="Y10" s="26" t="s">
        <v>21</v>
      </c>
      <c r="Z10" s="26" t="s">
        <v>21</v>
      </c>
      <c r="AA10" s="27" t="s">
        <v>21</v>
      </c>
      <c r="AB10" s="22" t="s">
        <v>21</v>
      </c>
      <c r="AC10" s="26" t="s">
        <v>21</v>
      </c>
      <c r="AD10" s="26" t="s">
        <v>21</v>
      </c>
      <c r="AE10" s="26" t="s">
        <v>21</v>
      </c>
      <c r="AF10" s="27" t="s">
        <v>21</v>
      </c>
    </row>
    <row r="11" spans="1:32" ht="15.75">
      <c r="A11" s="20" t="s">
        <v>23</v>
      </c>
      <c r="B11" s="21" t="s">
        <v>13</v>
      </c>
      <c r="C11" s="22" t="s">
        <v>21</v>
      </c>
      <c r="D11" s="28" t="s">
        <v>21</v>
      </c>
      <c r="E11" s="29"/>
      <c r="F11" s="30">
        <f>D8-D18-D20-D21-E11-G11</f>
        <v>0.32799599999999884</v>
      </c>
      <c r="G11" s="31"/>
      <c r="H11" s="22" t="s">
        <v>21</v>
      </c>
      <c r="I11" s="28" t="s">
        <v>21</v>
      </c>
      <c r="J11" s="29"/>
      <c r="K11" s="30">
        <f>I8-I18-I20-I21-J11-L11</f>
        <v>0.10071399999999642</v>
      </c>
      <c r="L11" s="31"/>
      <c r="M11" s="22" t="s">
        <v>21</v>
      </c>
      <c r="N11" s="28" t="s">
        <v>21</v>
      </c>
      <c r="O11" s="29"/>
      <c r="P11" s="30">
        <f>N8-N18-N20-N21-O11-Q11</f>
        <v>0.42870999999999526</v>
      </c>
      <c r="Q11" s="31"/>
      <c r="R11" s="22" t="s">
        <v>21</v>
      </c>
      <c r="S11" s="28" t="s">
        <v>21</v>
      </c>
      <c r="T11" s="29"/>
      <c r="U11" s="30">
        <f>S8-S18-S20-S21-T11-V11</f>
        <v>0.12283571300000062</v>
      </c>
      <c r="V11" s="31"/>
      <c r="W11" s="22" t="s">
        <v>21</v>
      </c>
      <c r="X11" s="28" t="s">
        <v>21</v>
      </c>
      <c r="Y11" s="29"/>
      <c r="Z11" s="30">
        <f>X8-X18-X20-X21-Y11-AA11</f>
        <v>0.13150008300000593</v>
      </c>
      <c r="AA11" s="31"/>
      <c r="AB11" s="22" t="s">
        <v>21</v>
      </c>
      <c r="AC11" s="28" t="s">
        <v>21</v>
      </c>
      <c r="AD11" s="29"/>
      <c r="AE11" s="30">
        <f>AC8-AC18-AC20-AC21-AD11-AF11</f>
        <v>0.25433579600000655</v>
      </c>
      <c r="AF11" s="31"/>
    </row>
    <row r="12" spans="1:32" ht="15.75">
      <c r="A12" s="20" t="s">
        <v>24</v>
      </c>
      <c r="B12" s="21" t="s">
        <v>14</v>
      </c>
      <c r="C12" s="22" t="s">
        <v>21</v>
      </c>
      <c r="D12" s="28" t="s">
        <v>21</v>
      </c>
      <c r="E12" s="28" t="s">
        <v>21</v>
      </c>
      <c r="F12" s="30">
        <f>E8-E18-E20-E21-G12</f>
        <v>0</v>
      </c>
      <c r="G12" s="31"/>
      <c r="H12" s="22" t="s">
        <v>21</v>
      </c>
      <c r="I12" s="28" t="s">
        <v>21</v>
      </c>
      <c r="J12" s="28" t="s">
        <v>21</v>
      </c>
      <c r="K12" s="30">
        <f>J8-J18-J20-J21-L12</f>
        <v>0</v>
      </c>
      <c r="L12" s="31"/>
      <c r="M12" s="22" t="s">
        <v>21</v>
      </c>
      <c r="N12" s="28" t="s">
        <v>21</v>
      </c>
      <c r="O12" s="28" t="s">
        <v>21</v>
      </c>
      <c r="P12" s="30">
        <f>O8-O18-O20-O21-Q12</f>
        <v>0</v>
      </c>
      <c r="Q12" s="31"/>
      <c r="R12" s="22" t="s">
        <v>21</v>
      </c>
      <c r="S12" s="28" t="s">
        <v>21</v>
      </c>
      <c r="T12" s="28" t="s">
        <v>21</v>
      </c>
      <c r="U12" s="30">
        <f>T8-T18-T20-T21-V12</f>
        <v>0</v>
      </c>
      <c r="V12" s="31"/>
      <c r="W12" s="22" t="s">
        <v>21</v>
      </c>
      <c r="X12" s="28" t="s">
        <v>21</v>
      </c>
      <c r="Y12" s="28" t="s">
        <v>21</v>
      </c>
      <c r="Z12" s="30">
        <f>Y8-Y18-Y20-Y21-AA12</f>
        <v>0</v>
      </c>
      <c r="AA12" s="31"/>
      <c r="AB12" s="22" t="s">
        <v>21</v>
      </c>
      <c r="AC12" s="28" t="s">
        <v>21</v>
      </c>
      <c r="AD12" s="28" t="s">
        <v>21</v>
      </c>
      <c r="AE12" s="30">
        <f>AD8-AD18-AD20-AD21-AF12</f>
        <v>0</v>
      </c>
      <c r="AF12" s="31"/>
    </row>
    <row r="13" spans="1:32" ht="15.75">
      <c r="A13" s="20" t="s">
        <v>25</v>
      </c>
      <c r="B13" s="21" t="s">
        <v>15</v>
      </c>
      <c r="C13" s="22" t="s">
        <v>21</v>
      </c>
      <c r="D13" s="28" t="s">
        <v>21</v>
      </c>
      <c r="E13" s="28" t="s">
        <v>21</v>
      </c>
      <c r="F13" s="28" t="s">
        <v>21</v>
      </c>
      <c r="G13" s="32">
        <f>F8-F18-F20-F21</f>
        <v>0.02052399999999882</v>
      </c>
      <c r="H13" s="22" t="s">
        <v>21</v>
      </c>
      <c r="I13" s="28" t="s">
        <v>21</v>
      </c>
      <c r="J13" s="28" t="s">
        <v>21</v>
      </c>
      <c r="K13" s="28" t="s">
        <v>21</v>
      </c>
      <c r="L13" s="32">
        <f>K8-K18-K20-K21</f>
        <v>0.02381099999999642</v>
      </c>
      <c r="M13" s="22" t="s">
        <v>21</v>
      </c>
      <c r="N13" s="28" t="s">
        <v>21</v>
      </c>
      <c r="O13" s="28" t="s">
        <v>21</v>
      </c>
      <c r="P13" s="28" t="s">
        <v>21</v>
      </c>
      <c r="Q13" s="32">
        <f>P8-P18-P20-P21</f>
        <v>0.04433499999999524</v>
      </c>
      <c r="R13" s="22" t="s">
        <v>21</v>
      </c>
      <c r="S13" s="28" t="s">
        <v>21</v>
      </c>
      <c r="T13" s="28" t="s">
        <v>21</v>
      </c>
      <c r="U13" s="28" t="s">
        <v>21</v>
      </c>
      <c r="V13" s="32">
        <f>U8-U18-U20-U21</f>
        <v>0.02105546300000062</v>
      </c>
      <c r="W13" s="22" t="s">
        <v>21</v>
      </c>
      <c r="X13" s="28" t="s">
        <v>21</v>
      </c>
      <c r="Y13" s="28" t="s">
        <v>21</v>
      </c>
      <c r="Z13" s="28" t="s">
        <v>21</v>
      </c>
      <c r="AA13" s="32">
        <f>Z8-Z18-Z20-Z21</f>
        <v>0.02450033300000594</v>
      </c>
      <c r="AB13" s="22" t="s">
        <v>21</v>
      </c>
      <c r="AC13" s="28" t="s">
        <v>21</v>
      </c>
      <c r="AD13" s="28" t="s">
        <v>21</v>
      </c>
      <c r="AE13" s="28" t="s">
        <v>21</v>
      </c>
      <c r="AF13" s="32">
        <f>AE8-AE18-AE20-AE21</f>
        <v>0.04555579600000653</v>
      </c>
    </row>
    <row r="14" spans="1:32" ht="15.75">
      <c r="A14" s="20" t="s">
        <v>26</v>
      </c>
      <c r="B14" s="21" t="s">
        <v>27</v>
      </c>
      <c r="C14" s="33">
        <f>SUM(D14:G14)</f>
        <v>43.33135</v>
      </c>
      <c r="D14" s="34">
        <v>43.33135</v>
      </c>
      <c r="E14" s="34"/>
      <c r="F14" s="34"/>
      <c r="G14" s="31"/>
      <c r="H14" s="33">
        <f>SUM(I14:L14)</f>
        <v>46.338754</v>
      </c>
      <c r="I14" s="35">
        <v>46.338754</v>
      </c>
      <c r="J14" s="34"/>
      <c r="K14" s="34"/>
      <c r="L14" s="31"/>
      <c r="M14" s="33">
        <f>SUM(N14:Q14)</f>
        <v>89.67010400000001</v>
      </c>
      <c r="N14" s="35">
        <f>D14+I14</f>
        <v>89.67010400000001</v>
      </c>
      <c r="O14" s="34"/>
      <c r="P14" s="34"/>
      <c r="Q14" s="31"/>
      <c r="R14" s="33">
        <f>SUM(S14:V14)</f>
        <v>47.786702</v>
      </c>
      <c r="S14" s="36">
        <v>47.786702</v>
      </c>
      <c r="T14" s="36">
        <v>0</v>
      </c>
      <c r="U14" s="36">
        <v>0</v>
      </c>
      <c r="V14" s="36">
        <v>0</v>
      </c>
      <c r="W14" s="33">
        <f>SUM(X14:AA14)</f>
        <v>50.328898</v>
      </c>
      <c r="X14" s="36">
        <v>50.328898</v>
      </c>
      <c r="Y14" s="36">
        <v>0</v>
      </c>
      <c r="Z14" s="36">
        <v>0</v>
      </c>
      <c r="AA14" s="36">
        <v>0</v>
      </c>
      <c r="AB14" s="33">
        <f>SUM(AC14:AF14)</f>
        <v>98.1156</v>
      </c>
      <c r="AC14" s="36">
        <v>98.1156</v>
      </c>
      <c r="AD14" s="36">
        <v>0</v>
      </c>
      <c r="AE14" s="36">
        <v>0</v>
      </c>
      <c r="AF14" s="37">
        <v>0</v>
      </c>
    </row>
    <row r="15" spans="1:32" ht="15.75">
      <c r="A15" s="20" t="s">
        <v>28</v>
      </c>
      <c r="B15" s="21" t="s">
        <v>29</v>
      </c>
      <c r="C15" s="33">
        <f>SUM(D15:G15)</f>
        <v>0</v>
      </c>
      <c r="D15" s="38"/>
      <c r="E15" s="38"/>
      <c r="F15" s="38"/>
      <c r="G15" s="31"/>
      <c r="H15" s="33">
        <f>SUM(I15:L15)</f>
        <v>0</v>
      </c>
      <c r="I15" s="38"/>
      <c r="J15" s="38"/>
      <c r="K15" s="38"/>
      <c r="L15" s="31"/>
      <c r="M15" s="33">
        <f>SUM(N15:Q15)</f>
        <v>0</v>
      </c>
      <c r="N15" s="39"/>
      <c r="O15" s="38"/>
      <c r="P15" s="38"/>
      <c r="Q15" s="31"/>
      <c r="R15" s="33">
        <f>SUM(S15:V15)</f>
        <v>0</v>
      </c>
      <c r="S15" s="36">
        <v>0</v>
      </c>
      <c r="T15" s="36">
        <v>0</v>
      </c>
      <c r="U15" s="36">
        <v>0</v>
      </c>
      <c r="V15" s="36">
        <v>0</v>
      </c>
      <c r="W15" s="33">
        <f>SUM(X15:AA15)</f>
        <v>0</v>
      </c>
      <c r="X15" s="36">
        <v>0</v>
      </c>
      <c r="Y15" s="36">
        <v>0</v>
      </c>
      <c r="Z15" s="36">
        <v>0</v>
      </c>
      <c r="AA15" s="36">
        <v>0</v>
      </c>
      <c r="AB15" s="33">
        <f>SUM(AC15:AF15)</f>
        <v>0</v>
      </c>
      <c r="AC15" s="36">
        <v>0</v>
      </c>
      <c r="AD15" s="36">
        <v>0</v>
      </c>
      <c r="AE15" s="36">
        <v>0</v>
      </c>
      <c r="AF15" s="37">
        <v>0</v>
      </c>
    </row>
    <row r="16" spans="1:32" ht="15.75">
      <c r="A16" s="20" t="s">
        <v>30</v>
      </c>
      <c r="B16" s="21" t="s">
        <v>31</v>
      </c>
      <c r="C16" s="33">
        <f>SUM(D16:G16)</f>
        <v>0.298613</v>
      </c>
      <c r="D16" s="38">
        <v>0.298613</v>
      </c>
      <c r="E16" s="38"/>
      <c r="F16" s="38"/>
      <c r="G16" s="31"/>
      <c r="H16" s="33">
        <f>SUM(I16:L16)</f>
        <v>0</v>
      </c>
      <c r="I16" s="38"/>
      <c r="J16" s="38"/>
      <c r="K16" s="38"/>
      <c r="L16" s="31"/>
      <c r="M16" s="33">
        <f>SUM(N16:Q16)</f>
        <v>0.298613</v>
      </c>
      <c r="N16" s="35">
        <f>D16+I16</f>
        <v>0.298613</v>
      </c>
      <c r="O16" s="39"/>
      <c r="P16" s="39"/>
      <c r="Q16" s="31"/>
      <c r="R16" s="33">
        <f>SUM(S16:V16)</f>
        <v>0</v>
      </c>
      <c r="S16" s="36">
        <v>0</v>
      </c>
      <c r="T16" s="36">
        <v>0</v>
      </c>
      <c r="U16" s="36">
        <v>0</v>
      </c>
      <c r="V16" s="36">
        <v>0</v>
      </c>
      <c r="W16" s="33">
        <f>SUM(X16:AA16)</f>
        <v>0</v>
      </c>
      <c r="X16" s="36">
        <v>0</v>
      </c>
      <c r="Y16" s="36">
        <v>0</v>
      </c>
      <c r="Z16" s="36">
        <v>0</v>
      </c>
      <c r="AA16" s="36">
        <v>0</v>
      </c>
      <c r="AB16" s="33">
        <f>SUM(AC16:AF16)</f>
        <v>0</v>
      </c>
      <c r="AC16" s="36">
        <v>0</v>
      </c>
      <c r="AD16" s="36">
        <v>0</v>
      </c>
      <c r="AE16" s="36">
        <v>0</v>
      </c>
      <c r="AF16" s="37">
        <v>0</v>
      </c>
    </row>
    <row r="17" spans="1:32" ht="15.75">
      <c r="A17" s="20" t="s">
        <v>32</v>
      </c>
      <c r="B17" s="21" t="s">
        <v>33</v>
      </c>
      <c r="C17" s="33">
        <f>SUM(D17:G17)</f>
        <v>0</v>
      </c>
      <c r="D17" s="40">
        <f>D36</f>
        <v>0</v>
      </c>
      <c r="E17" s="40">
        <f>E36</f>
        <v>0</v>
      </c>
      <c r="F17" s="40">
        <f>F36</f>
        <v>0</v>
      </c>
      <c r="G17" s="40">
        <f>G36</f>
        <v>0</v>
      </c>
      <c r="H17" s="33">
        <f>SUM(I17:L17)</f>
        <v>0</v>
      </c>
      <c r="I17" s="40">
        <f>I36</f>
        <v>0</v>
      </c>
      <c r="J17" s="40">
        <f>J36</f>
        <v>0</v>
      </c>
      <c r="K17" s="40">
        <f>K36</f>
        <v>0</v>
      </c>
      <c r="L17" s="40">
        <f>L36</f>
        <v>0</v>
      </c>
      <c r="M17" s="33">
        <f>SUM(N17:Q17)</f>
        <v>0</v>
      </c>
      <c r="N17" s="40">
        <f>N36</f>
        <v>0</v>
      </c>
      <c r="O17" s="40">
        <f>O36</f>
        <v>0</v>
      </c>
      <c r="P17" s="40">
        <f>P36</f>
        <v>0</v>
      </c>
      <c r="Q17" s="40">
        <f>Q36</f>
        <v>0</v>
      </c>
      <c r="R17" s="33">
        <f>SUM(S17:V17)</f>
        <v>0</v>
      </c>
      <c r="S17" s="36">
        <v>0</v>
      </c>
      <c r="T17" s="36">
        <v>0</v>
      </c>
      <c r="U17" s="36">
        <v>0</v>
      </c>
      <c r="V17" s="36">
        <v>0</v>
      </c>
      <c r="W17" s="33">
        <f>SUM(X17:AA17)</f>
        <v>0</v>
      </c>
      <c r="X17" s="36">
        <v>0</v>
      </c>
      <c r="Y17" s="36">
        <v>0</v>
      </c>
      <c r="Z17" s="36">
        <v>0</v>
      </c>
      <c r="AA17" s="36">
        <v>0</v>
      </c>
      <c r="AB17" s="33">
        <f>SUM(AC17:AF17)</f>
        <v>0</v>
      </c>
      <c r="AC17" s="36">
        <v>0</v>
      </c>
      <c r="AD17" s="36">
        <v>0</v>
      </c>
      <c r="AE17" s="36">
        <v>0</v>
      </c>
      <c r="AF17" s="37">
        <v>0</v>
      </c>
    </row>
    <row r="18" spans="1:32" ht="15.75">
      <c r="A18" s="20" t="s">
        <v>34</v>
      </c>
      <c r="B18" s="21" t="s">
        <v>35</v>
      </c>
      <c r="C18" s="33">
        <f>SUM(D18:G18)</f>
        <v>1.9153550000000001</v>
      </c>
      <c r="D18" s="38">
        <v>1.900956</v>
      </c>
      <c r="E18" s="38"/>
      <c r="F18" s="38">
        <v>0.013498</v>
      </c>
      <c r="G18" s="31">
        <v>0.000901</v>
      </c>
      <c r="H18" s="33">
        <f>SUM(I18:L18)</f>
        <v>2.034272</v>
      </c>
      <c r="I18" s="41">
        <v>2.029852</v>
      </c>
      <c r="J18" s="38"/>
      <c r="K18" s="38">
        <v>0.003375</v>
      </c>
      <c r="L18" s="31">
        <v>0.001045</v>
      </c>
      <c r="M18" s="136">
        <f>SUM(N18:Q18)</f>
        <v>3.9496269999999996</v>
      </c>
      <c r="N18" s="35">
        <f>D18+I18</f>
        <v>3.930808</v>
      </c>
      <c r="O18" s="39"/>
      <c r="P18" s="35">
        <f>F18+K18</f>
        <v>0.016873</v>
      </c>
      <c r="Q18" s="35">
        <f>G18+L18</f>
        <v>0.0019459999999999998</v>
      </c>
      <c r="R18" s="33">
        <f>SUM(S18:V18)</f>
        <v>2.097836217800001</v>
      </c>
      <c r="S18" s="36">
        <v>2.0926705048000014</v>
      </c>
      <c r="T18" s="36">
        <v>0</v>
      </c>
      <c r="U18" s="36">
        <v>0.004280250000000003</v>
      </c>
      <c r="V18" s="36">
        <v>0.0008854630000000005</v>
      </c>
      <c r="W18" s="33">
        <f>SUM(X18:AA18)</f>
        <v>2.209438622199997</v>
      </c>
      <c r="X18" s="36">
        <v>2.203908539199997</v>
      </c>
      <c r="Y18" s="36">
        <v>0</v>
      </c>
      <c r="Z18" s="36">
        <v>0.004499749999999993</v>
      </c>
      <c r="AA18" s="36">
        <v>0.0010303329999999985</v>
      </c>
      <c r="AB18" s="33">
        <f>SUM(AC18:AF18)</f>
        <v>4.307274840000004</v>
      </c>
      <c r="AC18" s="36">
        <v>4.296579044000005</v>
      </c>
      <c r="AD18" s="36">
        <v>0</v>
      </c>
      <c r="AE18" s="36">
        <v>0.00878000000000001</v>
      </c>
      <c r="AF18" s="37">
        <v>0.0019157960000000022</v>
      </c>
    </row>
    <row r="19" spans="1:32" ht="15.75">
      <c r="A19" s="20" t="s">
        <v>36</v>
      </c>
      <c r="B19" s="21" t="s">
        <v>37</v>
      </c>
      <c r="C19" s="42">
        <f>IF(C8=0,0,C18/C8*100)</f>
        <v>4.389999138894525</v>
      </c>
      <c r="D19" s="43">
        <f aca="true" t="shared" si="0" ref="D19:AF19">IF(D8=0,0,D18/D8*100)</f>
        <v>4.356996589706023</v>
      </c>
      <c r="E19" s="43">
        <f t="shared" si="0"/>
        <v>0</v>
      </c>
      <c r="F19" s="43">
        <f t="shared" si="0"/>
        <v>4.115294088952319</v>
      </c>
      <c r="G19" s="44">
        <f t="shared" si="0"/>
        <v>4.389982459559792</v>
      </c>
      <c r="H19" s="45">
        <f>IF(H8=0,0,H18/H8*100)</f>
        <v>4.390001509319823</v>
      </c>
      <c r="I19" s="43">
        <f t="shared" si="0"/>
        <v>4.3804630569048095</v>
      </c>
      <c r="J19" s="43">
        <f t="shared" si="0"/>
        <v>0</v>
      </c>
      <c r="K19" s="43">
        <f t="shared" si="0"/>
        <v>3.351073336378378</v>
      </c>
      <c r="L19" s="44">
        <f t="shared" si="0"/>
        <v>4.38872789887093</v>
      </c>
      <c r="M19" s="42">
        <f>IF(M8=0,0,M18/M8*100)</f>
        <v>4.390000359791725</v>
      </c>
      <c r="N19" s="43">
        <f t="shared" si="0"/>
        <v>4.369083089180875</v>
      </c>
      <c r="O19" s="43">
        <f t="shared" si="0"/>
        <v>0</v>
      </c>
      <c r="P19" s="43">
        <f t="shared" si="0"/>
        <v>3.9357607706841886</v>
      </c>
      <c r="Q19" s="44">
        <f t="shared" si="0"/>
        <v>4.389308672606764</v>
      </c>
      <c r="R19" s="42">
        <f>IF(R8=0,0,R18/R8*100)</f>
        <v>4.390000000000003</v>
      </c>
      <c r="S19" s="46">
        <f t="shared" si="0"/>
        <v>4.379190061703779</v>
      </c>
      <c r="T19" s="47">
        <f t="shared" si="0"/>
        <v>0</v>
      </c>
      <c r="U19" s="47">
        <f t="shared" si="0"/>
        <v>3.4845322223187494</v>
      </c>
      <c r="V19" s="48">
        <f t="shared" si="0"/>
        <v>4.20538365743833</v>
      </c>
      <c r="W19" s="42">
        <f>IF(W8=0,0,W18/W8*100)</f>
        <v>4.3899999999999935</v>
      </c>
      <c r="X19" s="47">
        <f t="shared" si="0"/>
        <v>4.379012111888476</v>
      </c>
      <c r="Y19" s="47">
        <f t="shared" si="0"/>
        <v>0</v>
      </c>
      <c r="Z19" s="47">
        <f t="shared" si="0"/>
        <v>3.421860958064787</v>
      </c>
      <c r="AA19" s="48">
        <f t="shared" si="0"/>
        <v>4.205383657437427</v>
      </c>
      <c r="AB19" s="42">
        <f>IF(AB8=0,0,AB18/AB8*100)</f>
        <v>4.390000000000004</v>
      </c>
      <c r="AC19" s="47">
        <f t="shared" si="0"/>
        <v>4.379098781437412</v>
      </c>
      <c r="AD19" s="47">
        <f t="shared" si="0"/>
        <v>0</v>
      </c>
      <c r="AE19" s="47">
        <f t="shared" si="0"/>
        <v>3.452129090000286</v>
      </c>
      <c r="AF19" s="48">
        <f t="shared" si="0"/>
        <v>4.205383657437854</v>
      </c>
    </row>
    <row r="20" spans="1:32" ht="31.5">
      <c r="A20" s="20" t="s">
        <v>38</v>
      </c>
      <c r="B20" s="21" t="s">
        <v>39</v>
      </c>
      <c r="C20" s="33">
        <f aca="true" t="shared" si="1" ref="C20:C27">SUM(D20:G20)</f>
        <v>41.401011000000004</v>
      </c>
      <c r="D20" s="49">
        <v>41.401011000000004</v>
      </c>
      <c r="E20" s="49"/>
      <c r="F20" s="49"/>
      <c r="G20" s="50"/>
      <c r="H20" s="33">
        <f aca="true" t="shared" si="2" ref="H20:H27">SUM(I20:L20)</f>
        <v>44.20818800000001</v>
      </c>
      <c r="I20" s="49">
        <v>44.20818800000001</v>
      </c>
      <c r="J20" s="49"/>
      <c r="K20" s="49"/>
      <c r="L20" s="50"/>
      <c r="M20" s="33">
        <f>SUM(N20:Q20)</f>
        <v>85.60919900000002</v>
      </c>
      <c r="N20" s="35">
        <f>D20+I20</f>
        <v>85.60919900000002</v>
      </c>
      <c r="O20" s="49"/>
      <c r="P20" s="39"/>
      <c r="Q20" s="50"/>
      <c r="R20" s="33">
        <f aca="true" t="shared" si="3" ref="R20:R27">SUM(S20:V20)</f>
        <v>45.57119578219999</v>
      </c>
      <c r="S20" s="36">
        <v>45.57119578219999</v>
      </c>
      <c r="T20" s="36">
        <v>0</v>
      </c>
      <c r="U20" s="36">
        <v>0</v>
      </c>
      <c r="V20" s="36">
        <v>0</v>
      </c>
      <c r="W20" s="33">
        <f aca="true" t="shared" si="4" ref="W20:W27">SUM(X20:AA20)</f>
        <v>47.9934893778</v>
      </c>
      <c r="X20" s="36">
        <v>47.9934893778</v>
      </c>
      <c r="Y20" s="36">
        <v>0</v>
      </c>
      <c r="Z20" s="36">
        <v>0</v>
      </c>
      <c r="AA20" s="36">
        <v>0</v>
      </c>
      <c r="AB20" s="33">
        <f>SUM(AC20:AF20)</f>
        <v>93.56468516</v>
      </c>
      <c r="AC20" s="36">
        <v>93.56468516</v>
      </c>
      <c r="AD20" s="36">
        <v>0</v>
      </c>
      <c r="AE20" s="36">
        <v>0</v>
      </c>
      <c r="AF20" s="37">
        <v>0</v>
      </c>
    </row>
    <row r="21" spans="1:32" ht="15.75">
      <c r="A21" s="20" t="s">
        <v>40</v>
      </c>
      <c r="B21" s="21" t="s">
        <v>41</v>
      </c>
      <c r="C21" s="33">
        <f t="shared" si="1"/>
        <v>0.313597</v>
      </c>
      <c r="D21" s="24">
        <f>D22+D25+D26+D27</f>
        <v>0</v>
      </c>
      <c r="E21" s="24">
        <f>E22+E25+E26+E27</f>
        <v>0</v>
      </c>
      <c r="F21" s="24">
        <f>F22+F25+F26+F27</f>
        <v>0.293974</v>
      </c>
      <c r="G21" s="24">
        <f>G22+G25+G26+G27</f>
        <v>0.019623</v>
      </c>
      <c r="H21" s="33">
        <f t="shared" si="2"/>
        <v>0.09629399999999999</v>
      </c>
      <c r="I21" s="24">
        <f>I22+I25+I26+I27</f>
        <v>0</v>
      </c>
      <c r="J21" s="24">
        <f>J22+J25+J26+J27</f>
        <v>0</v>
      </c>
      <c r="K21" s="24">
        <f>K22+K25+K26+K27</f>
        <v>0.073528</v>
      </c>
      <c r="L21" s="24">
        <f>L22+L25+L26+L27</f>
        <v>0.022766</v>
      </c>
      <c r="M21" s="33">
        <f>SUM(N21:Q21)</f>
        <v>0.409891</v>
      </c>
      <c r="N21" s="24">
        <f>N22+N25+N26+N27</f>
        <v>0</v>
      </c>
      <c r="O21" s="24">
        <f>O22+O25+O26+O27</f>
        <v>0</v>
      </c>
      <c r="P21" s="24">
        <f>P22+P25+P26+P27</f>
        <v>0.367502</v>
      </c>
      <c r="Q21" s="24">
        <f>Q22+Q25+Q26+Q27</f>
        <v>0.042389</v>
      </c>
      <c r="R21" s="33">
        <f t="shared" si="3"/>
        <v>0.11767</v>
      </c>
      <c r="S21" s="24">
        <f>S22+S25+S26+S27</f>
        <v>0</v>
      </c>
      <c r="T21" s="24">
        <f>T22+T25+T26+T27</f>
        <v>0</v>
      </c>
      <c r="U21" s="24">
        <f>U22+U25+U26+U27</f>
        <v>0.0975</v>
      </c>
      <c r="V21" s="24">
        <f>V22+V25+V26+V27</f>
        <v>0.02017</v>
      </c>
      <c r="W21" s="33">
        <f t="shared" si="4"/>
        <v>0.12597</v>
      </c>
      <c r="X21" s="24">
        <f>X22+X25+X26+X27</f>
        <v>0</v>
      </c>
      <c r="Y21" s="24">
        <f>Y22+Y25+Y26+Y27</f>
        <v>0</v>
      </c>
      <c r="Z21" s="24">
        <f>Z22+Z25+Z26+Z27</f>
        <v>0.1025</v>
      </c>
      <c r="AA21" s="24">
        <f>AA22+AA25+AA26+AA27</f>
        <v>0.02347</v>
      </c>
      <c r="AB21" s="33">
        <f>SUM(AC21:AF21)</f>
        <v>0.24364000000000002</v>
      </c>
      <c r="AC21" s="24">
        <f>AC22+AC25+AC26+AC27</f>
        <v>0</v>
      </c>
      <c r="AD21" s="24">
        <f>AD22+AD25+AD26+AD27</f>
        <v>0</v>
      </c>
      <c r="AE21" s="24">
        <f>AE22+AE25+AE26+AE27</f>
        <v>0.2</v>
      </c>
      <c r="AF21" s="24">
        <f>AF22+AF25+AF26+AF27</f>
        <v>0.04364</v>
      </c>
    </row>
    <row r="22" spans="1:32" ht="15.75">
      <c r="A22" s="20" t="s">
        <v>42</v>
      </c>
      <c r="B22" s="21" t="s">
        <v>43</v>
      </c>
      <c r="C22" s="33">
        <f t="shared" si="1"/>
        <v>0.313597</v>
      </c>
      <c r="D22" s="49"/>
      <c r="E22" s="49"/>
      <c r="F22" s="49">
        <v>0.293974</v>
      </c>
      <c r="G22" s="50">
        <v>0.019623</v>
      </c>
      <c r="H22" s="33">
        <f t="shared" si="2"/>
        <v>0.09629399999999999</v>
      </c>
      <c r="I22" s="49"/>
      <c r="J22" s="49"/>
      <c r="K22" s="49">
        <v>0.073528</v>
      </c>
      <c r="L22" s="50">
        <v>0.022766</v>
      </c>
      <c r="M22" s="33">
        <f>SUM(N22:Q22)</f>
        <v>0.409891</v>
      </c>
      <c r="N22" s="35"/>
      <c r="O22" s="49"/>
      <c r="P22" s="34">
        <f aca="true" t="shared" si="5" ref="P22:Q24">F22+K22</f>
        <v>0.367502</v>
      </c>
      <c r="Q22" s="35">
        <f t="shared" si="5"/>
        <v>0.042389</v>
      </c>
      <c r="R22" s="33">
        <f t="shared" si="3"/>
        <v>0.11767</v>
      </c>
      <c r="S22" s="36">
        <v>0</v>
      </c>
      <c r="T22" s="36">
        <v>0</v>
      </c>
      <c r="U22" s="36">
        <v>0.0975</v>
      </c>
      <c r="V22" s="36">
        <v>0.02017</v>
      </c>
      <c r="W22" s="33">
        <f t="shared" si="4"/>
        <v>0.12597</v>
      </c>
      <c r="X22" s="36">
        <v>0</v>
      </c>
      <c r="Y22" s="36">
        <v>0</v>
      </c>
      <c r="Z22" s="36">
        <v>0.1025</v>
      </c>
      <c r="AA22" s="36">
        <v>0.02347</v>
      </c>
      <c r="AB22" s="33">
        <f>SUM(AC22:AF22)</f>
        <v>0.24364000000000002</v>
      </c>
      <c r="AC22" s="36">
        <v>0</v>
      </c>
      <c r="AD22" s="36">
        <v>0</v>
      </c>
      <c r="AE22" s="36">
        <v>0.2</v>
      </c>
      <c r="AF22" s="37">
        <v>0.04364</v>
      </c>
    </row>
    <row r="23" spans="1:32" ht="15.75">
      <c r="A23" s="20"/>
      <c r="B23" s="51" t="s">
        <v>44</v>
      </c>
      <c r="C23" s="33">
        <f t="shared" si="1"/>
        <v>0.267739</v>
      </c>
      <c r="D23" s="49"/>
      <c r="E23" s="49"/>
      <c r="F23" s="49">
        <v>0.248116</v>
      </c>
      <c r="G23" s="50">
        <v>0.019623</v>
      </c>
      <c r="H23" s="33">
        <f t="shared" si="2"/>
        <v>0.09634600000000001</v>
      </c>
      <c r="I23" s="49"/>
      <c r="J23" s="49"/>
      <c r="K23" s="49">
        <v>0.07358</v>
      </c>
      <c r="L23" s="52">
        <v>0.022766</v>
      </c>
      <c r="M23" s="33">
        <f>SUM(N23:Q23)</f>
        <v>0.364085</v>
      </c>
      <c r="N23" s="35"/>
      <c r="O23" s="53"/>
      <c r="P23" s="34">
        <f t="shared" si="5"/>
        <v>0.321696</v>
      </c>
      <c r="Q23" s="34">
        <f t="shared" si="5"/>
        <v>0.042389</v>
      </c>
      <c r="R23" s="33">
        <f t="shared" si="3"/>
        <v>0</v>
      </c>
      <c r="S23" s="36">
        <v>0</v>
      </c>
      <c r="T23" s="36">
        <v>0</v>
      </c>
      <c r="U23" s="36">
        <v>0</v>
      </c>
      <c r="V23" s="36">
        <v>0</v>
      </c>
      <c r="W23" s="33">
        <f t="shared" si="4"/>
        <v>0</v>
      </c>
      <c r="X23" s="36">
        <v>0</v>
      </c>
      <c r="Y23" s="36">
        <v>0</v>
      </c>
      <c r="Z23" s="36">
        <v>0</v>
      </c>
      <c r="AA23" s="36">
        <v>0</v>
      </c>
      <c r="AB23" s="33">
        <f>SUM(AC23:AF23)</f>
        <v>0</v>
      </c>
      <c r="AC23" s="36">
        <v>0</v>
      </c>
      <c r="AD23" s="36">
        <v>0</v>
      </c>
      <c r="AE23" s="36">
        <v>0</v>
      </c>
      <c r="AF23" s="37">
        <v>0</v>
      </c>
    </row>
    <row r="24" spans="1:32" ht="15.75">
      <c r="A24" s="20"/>
      <c r="B24" s="54" t="s">
        <v>45</v>
      </c>
      <c r="C24" s="33">
        <f t="shared" si="1"/>
        <v>0.045858</v>
      </c>
      <c r="D24" s="49"/>
      <c r="E24" s="49"/>
      <c r="F24" s="49">
        <v>0.045858</v>
      </c>
      <c r="G24" s="52"/>
      <c r="H24" s="33">
        <f t="shared" si="2"/>
        <v>0</v>
      </c>
      <c r="I24" s="49"/>
      <c r="J24" s="49"/>
      <c r="K24" s="49"/>
      <c r="L24" s="52"/>
      <c r="M24" s="33">
        <f>SUM(N24:Q24)</f>
        <v>0.045858</v>
      </c>
      <c r="N24" s="35"/>
      <c r="O24" s="53"/>
      <c r="P24" s="34">
        <f t="shared" si="5"/>
        <v>0.045858</v>
      </c>
      <c r="Q24" s="55"/>
      <c r="R24" s="33">
        <f t="shared" si="3"/>
        <v>0</v>
      </c>
      <c r="S24" s="36">
        <v>0</v>
      </c>
      <c r="T24" s="36">
        <v>0</v>
      </c>
      <c r="U24" s="36">
        <v>0</v>
      </c>
      <c r="V24" s="36">
        <v>0</v>
      </c>
      <c r="W24" s="33">
        <f t="shared" si="4"/>
        <v>0</v>
      </c>
      <c r="X24" s="36">
        <v>0</v>
      </c>
      <c r="Y24" s="36">
        <v>0</v>
      </c>
      <c r="Z24" s="36">
        <v>0</v>
      </c>
      <c r="AA24" s="36">
        <v>0</v>
      </c>
      <c r="AB24" s="33">
        <f>SUM(AC24:AF24)</f>
        <v>0</v>
      </c>
      <c r="AC24" s="36">
        <v>0</v>
      </c>
      <c r="AD24" s="36">
        <v>0</v>
      </c>
      <c r="AE24" s="36">
        <v>0</v>
      </c>
      <c r="AF24" s="37">
        <v>0</v>
      </c>
    </row>
    <row r="25" spans="1:32" ht="15.75">
      <c r="A25" s="56" t="s">
        <v>46</v>
      </c>
      <c r="B25" s="21" t="s">
        <v>43</v>
      </c>
      <c r="C25" s="33">
        <f t="shared" si="1"/>
        <v>0</v>
      </c>
      <c r="D25" s="49"/>
      <c r="E25" s="29"/>
      <c r="F25" s="29"/>
      <c r="G25" s="29"/>
      <c r="H25" s="33">
        <f t="shared" si="2"/>
        <v>0</v>
      </c>
      <c r="I25" s="49"/>
      <c r="J25" s="29"/>
      <c r="K25" s="29"/>
      <c r="L25" s="29"/>
      <c r="M25" s="33">
        <f>SUM(N25:Q25)</f>
        <v>0</v>
      </c>
      <c r="N25" s="35"/>
      <c r="O25" s="39"/>
      <c r="P25" s="39"/>
      <c r="Q25" s="39"/>
      <c r="R25" s="33">
        <f t="shared" si="3"/>
        <v>0</v>
      </c>
      <c r="S25" s="36">
        <v>0</v>
      </c>
      <c r="T25" s="36">
        <v>0</v>
      </c>
      <c r="U25" s="36">
        <v>0</v>
      </c>
      <c r="V25" s="36">
        <v>0</v>
      </c>
      <c r="W25" s="33">
        <f t="shared" si="4"/>
        <v>0</v>
      </c>
      <c r="X25" s="36">
        <v>0</v>
      </c>
      <c r="Y25" s="36">
        <v>0</v>
      </c>
      <c r="Z25" s="36">
        <v>0</v>
      </c>
      <c r="AA25" s="36">
        <v>0</v>
      </c>
      <c r="AB25" s="33">
        <f>SUM(AC25:AF25)</f>
        <v>0</v>
      </c>
      <c r="AC25" s="36">
        <v>0</v>
      </c>
      <c r="AD25" s="36">
        <v>0</v>
      </c>
      <c r="AE25" s="36">
        <v>0</v>
      </c>
      <c r="AF25" s="37">
        <v>0</v>
      </c>
    </row>
    <row r="26" spans="1:32" ht="15.75">
      <c r="A26" s="57" t="s">
        <v>47</v>
      </c>
      <c r="B26" s="21" t="s">
        <v>48</v>
      </c>
      <c r="C26" s="58">
        <f t="shared" si="1"/>
        <v>0</v>
      </c>
      <c r="D26" s="29"/>
      <c r="E26" s="29"/>
      <c r="F26" s="29"/>
      <c r="G26" s="29"/>
      <c r="H26" s="58">
        <f t="shared" si="2"/>
        <v>0</v>
      </c>
      <c r="I26" s="29"/>
      <c r="J26" s="29"/>
      <c r="K26" s="29"/>
      <c r="L26" s="29"/>
      <c r="M26" s="33">
        <f>SUM(N26:Q26)</f>
        <v>0</v>
      </c>
      <c r="N26" s="35"/>
      <c r="O26" s="29"/>
      <c r="P26" s="29"/>
      <c r="Q26" s="59"/>
      <c r="R26" s="58">
        <f t="shared" si="3"/>
        <v>0</v>
      </c>
      <c r="S26" s="36">
        <v>0</v>
      </c>
      <c r="T26" s="36">
        <v>0</v>
      </c>
      <c r="U26" s="36">
        <v>0</v>
      </c>
      <c r="V26" s="36">
        <v>0</v>
      </c>
      <c r="W26" s="58">
        <f t="shared" si="4"/>
        <v>0</v>
      </c>
      <c r="X26" s="36">
        <v>0</v>
      </c>
      <c r="Y26" s="36">
        <v>0</v>
      </c>
      <c r="Z26" s="36">
        <v>0</v>
      </c>
      <c r="AA26" s="36">
        <v>0</v>
      </c>
      <c r="AB26" s="33">
        <f>SUM(AC26:AF26)</f>
        <v>0</v>
      </c>
      <c r="AC26" s="36">
        <v>0</v>
      </c>
      <c r="AD26" s="36">
        <v>0</v>
      </c>
      <c r="AE26" s="36">
        <v>0</v>
      </c>
      <c r="AF26" s="37">
        <v>0</v>
      </c>
    </row>
    <row r="27" spans="1:32" ht="16.5" thickBot="1">
      <c r="A27" s="57" t="s">
        <v>49</v>
      </c>
      <c r="B27" s="60" t="s">
        <v>50</v>
      </c>
      <c r="C27" s="58">
        <f t="shared" si="1"/>
        <v>0</v>
      </c>
      <c r="D27" s="61">
        <f>D44</f>
        <v>0</v>
      </c>
      <c r="E27" s="61">
        <f>E44</f>
        <v>0</v>
      </c>
      <c r="F27" s="61">
        <f>F44</f>
        <v>0</v>
      </c>
      <c r="G27" s="61">
        <f>G44</f>
        <v>0</v>
      </c>
      <c r="H27" s="58">
        <f t="shared" si="2"/>
        <v>0</v>
      </c>
      <c r="I27" s="61">
        <f>I44</f>
        <v>0</v>
      </c>
      <c r="J27" s="61">
        <f>J44</f>
        <v>0</v>
      </c>
      <c r="K27" s="61">
        <f>K44</f>
        <v>0</v>
      </c>
      <c r="L27" s="61">
        <f>L44</f>
        <v>0</v>
      </c>
      <c r="M27" s="33">
        <f>SUM(N27:Q27)</f>
        <v>0</v>
      </c>
      <c r="N27" s="61">
        <f>N44</f>
        <v>0</v>
      </c>
      <c r="O27" s="61">
        <f>O44</f>
        <v>0</v>
      </c>
      <c r="P27" s="61">
        <f>P44</f>
        <v>0</v>
      </c>
      <c r="Q27" s="61">
        <f>Q44</f>
        <v>0</v>
      </c>
      <c r="R27" s="58">
        <f t="shared" si="3"/>
        <v>0</v>
      </c>
      <c r="S27" s="36">
        <v>0</v>
      </c>
      <c r="T27" s="36">
        <v>0</v>
      </c>
      <c r="U27" s="36">
        <v>0</v>
      </c>
      <c r="V27" s="36">
        <v>0</v>
      </c>
      <c r="W27" s="58">
        <f t="shared" si="4"/>
        <v>0</v>
      </c>
      <c r="X27" s="36">
        <v>0</v>
      </c>
      <c r="Y27" s="36">
        <v>0</v>
      </c>
      <c r="Z27" s="36">
        <v>0</v>
      </c>
      <c r="AA27" s="36">
        <v>0</v>
      </c>
      <c r="AB27" s="62">
        <f>SUM(AC27:AF27)</f>
        <v>0</v>
      </c>
      <c r="AC27" s="63">
        <v>0</v>
      </c>
      <c r="AD27" s="63">
        <v>0</v>
      </c>
      <c r="AE27" s="63">
        <v>0</v>
      </c>
      <c r="AF27" s="64">
        <v>0</v>
      </c>
    </row>
    <row r="28" spans="1:32" ht="16.5" thickBot="1">
      <c r="A28" s="65"/>
      <c r="B28" s="66" t="s">
        <v>51</v>
      </c>
      <c r="C28" s="67"/>
      <c r="D28" s="68">
        <f>D8-D18-D20-D21-E11-F11-G11</f>
        <v>0</v>
      </c>
      <c r="E28" s="68">
        <f>E8-E18-E20-E21-F12-G12</f>
        <v>0</v>
      </c>
      <c r="F28" s="68">
        <f>F8-F18-F20-F21-G13</f>
        <v>0</v>
      </c>
      <c r="G28" s="69">
        <f>G8-G18-G20-G21</f>
        <v>-1.1796119636642288E-15</v>
      </c>
      <c r="H28" s="70"/>
      <c r="I28" s="68">
        <f>I8-I18-I20-I21-J11-K11-L11</f>
        <v>0</v>
      </c>
      <c r="J28" s="68">
        <f>J8-J18-J20-J21-K12-L12</f>
        <v>0</v>
      </c>
      <c r="K28" s="68">
        <f>K8-K18-K20-K21-L13</f>
        <v>0</v>
      </c>
      <c r="L28" s="69">
        <f>L8-L18-L20-L21</f>
        <v>-3.5839387013680835E-15</v>
      </c>
      <c r="M28" s="67"/>
      <c r="N28" s="68">
        <f>N8-N18-N20-N21-O11-P11-Q11</f>
        <v>0</v>
      </c>
      <c r="O28" s="68">
        <f>O8-O18-O20-O21-P12-Q12</f>
        <v>0</v>
      </c>
      <c r="P28" s="68">
        <f>P8-P18-P20-P21-Q13</f>
        <v>0</v>
      </c>
      <c r="Q28" s="69">
        <f>Q8-Q18-Q20-Q21</f>
        <v>-4.767020111984266E-15</v>
      </c>
      <c r="R28" s="67"/>
      <c r="S28" s="68">
        <f>S8-S18-S20-S21-T11-U11-V11</f>
        <v>0</v>
      </c>
      <c r="T28" s="68">
        <f>T8-T18-T20-T21-U12-V12</f>
        <v>0</v>
      </c>
      <c r="U28" s="68">
        <f>U8-U18-U20-U21-V13</f>
        <v>0</v>
      </c>
      <c r="V28" s="69">
        <f>V8-V18-V20-V21</f>
        <v>6.210310043996969E-16</v>
      </c>
      <c r="W28" s="70"/>
      <c r="X28" s="68">
        <f>X8-X18-X20-X21-Y11-Z11-AA11</f>
        <v>0</v>
      </c>
      <c r="Y28" s="68">
        <f>Y8-Y18-Y20-Y21-Z12-AA12</f>
        <v>0</v>
      </c>
      <c r="Z28" s="68">
        <f>Z8-Z18-Z20-Z21-AA13</f>
        <v>0</v>
      </c>
      <c r="AA28" s="69">
        <f>AA8-AA18-AA20-AA21</f>
        <v>5.9396931817445875E-15</v>
      </c>
      <c r="AB28" s="70"/>
      <c r="AC28" s="68">
        <f>AC8-AC18-AC20-AC21-AD11-AE11-AF11</f>
        <v>0</v>
      </c>
      <c r="AD28" s="68">
        <f>AD8-AD18-AD20-AD21-AE12-AF12</f>
        <v>0</v>
      </c>
      <c r="AE28" s="68">
        <f>AE8-AE18-AE20-AE21-AF13</f>
        <v>0</v>
      </c>
      <c r="AF28" s="69">
        <f>AF8-AF18-AF20-AF21</f>
        <v>6.529499163576702E-15</v>
      </c>
    </row>
    <row r="29" spans="1:32" ht="15.75">
      <c r="A29" s="71"/>
      <c r="B29" s="72"/>
      <c r="C29" s="73"/>
      <c r="D29" s="74"/>
      <c r="E29" s="74"/>
      <c r="F29" s="74"/>
      <c r="G29" s="74"/>
      <c r="H29" s="73"/>
      <c r="I29" s="74"/>
      <c r="J29" s="74"/>
      <c r="K29" s="74"/>
      <c r="L29" s="74"/>
      <c r="M29" s="73"/>
      <c r="N29" s="74"/>
      <c r="O29" s="74"/>
      <c r="P29" s="74"/>
      <c r="Q29" s="74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ht="15.75">
      <c r="A30" s="76"/>
      <c r="B30" s="77"/>
      <c r="C30" s="76"/>
      <c r="D30" s="76"/>
      <c r="E30" s="78"/>
      <c r="F30" s="76"/>
      <c r="G30" s="76"/>
      <c r="H30" s="76"/>
      <c r="I30" s="76"/>
      <c r="J30" s="76"/>
      <c r="K30" s="76"/>
      <c r="L30" s="76"/>
      <c r="M30" s="78"/>
      <c r="N30" s="76"/>
      <c r="O30" s="76"/>
      <c r="P30" s="76"/>
      <c r="Q30" s="76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</row>
    <row r="31" spans="1:32" ht="32.25" thickBot="1">
      <c r="A31" s="76"/>
      <c r="B31" s="80" t="s">
        <v>52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</row>
    <row r="32" spans="1:32" ht="15.75">
      <c r="A32" s="81" t="s">
        <v>53</v>
      </c>
      <c r="B32" s="82" t="s">
        <v>54</v>
      </c>
      <c r="C32" s="83" t="s">
        <v>12</v>
      </c>
      <c r="D32" s="83" t="s">
        <v>13</v>
      </c>
      <c r="E32" s="83" t="s">
        <v>14</v>
      </c>
      <c r="F32" s="83" t="s">
        <v>15</v>
      </c>
      <c r="G32" s="84" t="s">
        <v>16</v>
      </c>
      <c r="H32" s="83" t="s">
        <v>12</v>
      </c>
      <c r="I32" s="83" t="s">
        <v>13</v>
      </c>
      <c r="J32" s="83" t="s">
        <v>14</v>
      </c>
      <c r="K32" s="83" t="s">
        <v>15</v>
      </c>
      <c r="L32" s="84" t="s">
        <v>16</v>
      </c>
      <c r="M32" s="83" t="s">
        <v>12</v>
      </c>
      <c r="N32" s="83" t="s">
        <v>13</v>
      </c>
      <c r="O32" s="83" t="s">
        <v>14</v>
      </c>
      <c r="P32" s="83" t="s">
        <v>15</v>
      </c>
      <c r="Q32" s="84" t="s">
        <v>16</v>
      </c>
      <c r="R32" s="83" t="s">
        <v>12</v>
      </c>
      <c r="S32" s="83" t="s">
        <v>13</v>
      </c>
      <c r="T32" s="83" t="s">
        <v>14</v>
      </c>
      <c r="U32" s="83" t="s">
        <v>15</v>
      </c>
      <c r="V32" s="84" t="s">
        <v>16</v>
      </c>
      <c r="W32" s="83" t="s">
        <v>12</v>
      </c>
      <c r="X32" s="83" t="s">
        <v>13</v>
      </c>
      <c r="Y32" s="83" t="s">
        <v>14</v>
      </c>
      <c r="Z32" s="83" t="s">
        <v>15</v>
      </c>
      <c r="AA32" s="84" t="s">
        <v>16</v>
      </c>
      <c r="AB32" s="83" t="s">
        <v>12</v>
      </c>
      <c r="AC32" s="83" t="s">
        <v>13</v>
      </c>
      <c r="AD32" s="83" t="s">
        <v>14</v>
      </c>
      <c r="AE32" s="83" t="s">
        <v>15</v>
      </c>
      <c r="AF32" s="84" t="s">
        <v>16</v>
      </c>
    </row>
    <row r="33" spans="1:32" ht="15.75">
      <c r="A33" s="85" t="s">
        <v>17</v>
      </c>
      <c r="B33" s="86"/>
      <c r="C33" s="87">
        <f>SUM(D33:G33)</f>
        <v>0</v>
      </c>
      <c r="D33" s="88"/>
      <c r="E33" s="88"/>
      <c r="F33" s="88"/>
      <c r="G33" s="89"/>
      <c r="H33" s="87">
        <f>SUM(I33:L33)</f>
        <v>0</v>
      </c>
      <c r="I33" s="88"/>
      <c r="J33" s="88"/>
      <c r="K33" s="88"/>
      <c r="L33" s="89"/>
      <c r="M33" s="87">
        <f>SUM(N33:Q33)</f>
        <v>0</v>
      </c>
      <c r="N33" s="88"/>
      <c r="O33" s="88"/>
      <c r="P33" s="88"/>
      <c r="Q33" s="89"/>
      <c r="R33" s="87">
        <f>SUM(S33:V33)</f>
        <v>0</v>
      </c>
      <c r="S33" s="90">
        <v>0</v>
      </c>
      <c r="T33" s="90">
        <v>0</v>
      </c>
      <c r="U33" s="90">
        <v>0</v>
      </c>
      <c r="V33" s="90">
        <v>0</v>
      </c>
      <c r="W33" s="87">
        <f>SUM(X33:AA33)</f>
        <v>0</v>
      </c>
      <c r="X33" s="90">
        <v>0</v>
      </c>
      <c r="Y33" s="90">
        <v>0</v>
      </c>
      <c r="Z33" s="90">
        <v>0</v>
      </c>
      <c r="AA33" s="90">
        <v>0</v>
      </c>
      <c r="AB33" s="87">
        <f>SUM(AC33:AF33)</f>
        <v>0</v>
      </c>
      <c r="AC33" s="90">
        <v>0</v>
      </c>
      <c r="AD33" s="90">
        <v>0</v>
      </c>
      <c r="AE33" s="90">
        <v>0</v>
      </c>
      <c r="AF33" s="90">
        <v>0</v>
      </c>
    </row>
    <row r="34" spans="1:32" ht="16.5" thickBot="1">
      <c r="A34" s="85" t="s">
        <v>34</v>
      </c>
      <c r="B34" s="86"/>
      <c r="C34" s="87">
        <f>SUM(D34:G34)</f>
        <v>0</v>
      </c>
      <c r="D34" s="88"/>
      <c r="E34" s="88"/>
      <c r="F34" s="88"/>
      <c r="G34" s="91"/>
      <c r="H34" s="87">
        <f>SUM(I34:L34)</f>
        <v>0</v>
      </c>
      <c r="I34" s="88"/>
      <c r="J34" s="88"/>
      <c r="K34" s="88"/>
      <c r="L34" s="91"/>
      <c r="M34" s="87">
        <f>SUM(N34:Q34)</f>
        <v>0</v>
      </c>
      <c r="N34" s="88"/>
      <c r="O34" s="88"/>
      <c r="P34" s="88"/>
      <c r="Q34" s="91"/>
      <c r="R34" s="87">
        <f>SUM(S34:V34)</f>
        <v>0</v>
      </c>
      <c r="S34" s="90">
        <v>0</v>
      </c>
      <c r="T34" s="90">
        <v>0</v>
      </c>
      <c r="U34" s="90">
        <v>0</v>
      </c>
      <c r="V34" s="90">
        <v>0</v>
      </c>
      <c r="W34" s="87">
        <f>SUM(X34:AA34)</f>
        <v>0</v>
      </c>
      <c r="X34" s="90">
        <v>0</v>
      </c>
      <c r="Y34" s="90">
        <v>0</v>
      </c>
      <c r="Z34" s="90">
        <v>0</v>
      </c>
      <c r="AA34" s="90">
        <v>0</v>
      </c>
      <c r="AB34" s="87">
        <f>SUM(AC34:AF34)</f>
        <v>0</v>
      </c>
      <c r="AC34" s="90">
        <v>0</v>
      </c>
      <c r="AD34" s="90">
        <v>0</v>
      </c>
      <c r="AE34" s="90">
        <v>0</v>
      </c>
      <c r="AF34" s="90">
        <v>0</v>
      </c>
    </row>
    <row r="35" spans="1:32" ht="15.75" thickBot="1">
      <c r="A35" s="137" t="s">
        <v>55</v>
      </c>
      <c r="B35" s="138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16.5" thickBot="1">
      <c r="A36" s="94"/>
      <c r="B36" s="95" t="s">
        <v>56</v>
      </c>
      <c r="C36" s="96">
        <f aca="true" t="shared" si="6" ref="C36:AF36">SUM(C33:C34)</f>
        <v>0</v>
      </c>
      <c r="D36" s="96">
        <f t="shared" si="6"/>
        <v>0</v>
      </c>
      <c r="E36" s="96">
        <f t="shared" si="6"/>
        <v>0</v>
      </c>
      <c r="F36" s="96">
        <f t="shared" si="6"/>
        <v>0</v>
      </c>
      <c r="G36" s="97">
        <f t="shared" si="6"/>
        <v>0</v>
      </c>
      <c r="H36" s="96">
        <f t="shared" si="6"/>
        <v>0</v>
      </c>
      <c r="I36" s="96">
        <f t="shared" si="6"/>
        <v>0</v>
      </c>
      <c r="J36" s="96">
        <f t="shared" si="6"/>
        <v>0</v>
      </c>
      <c r="K36" s="96">
        <f t="shared" si="6"/>
        <v>0</v>
      </c>
      <c r="L36" s="97">
        <f t="shared" si="6"/>
        <v>0</v>
      </c>
      <c r="M36" s="96">
        <f t="shared" si="6"/>
        <v>0</v>
      </c>
      <c r="N36" s="96">
        <f t="shared" si="6"/>
        <v>0</v>
      </c>
      <c r="O36" s="96">
        <f t="shared" si="6"/>
        <v>0</v>
      </c>
      <c r="P36" s="96">
        <f t="shared" si="6"/>
        <v>0</v>
      </c>
      <c r="Q36" s="97">
        <f t="shared" si="6"/>
        <v>0</v>
      </c>
      <c r="R36" s="96">
        <f t="shared" si="6"/>
        <v>0</v>
      </c>
      <c r="S36" s="96">
        <f t="shared" si="6"/>
        <v>0</v>
      </c>
      <c r="T36" s="96">
        <f t="shared" si="6"/>
        <v>0</v>
      </c>
      <c r="U36" s="96">
        <f t="shared" si="6"/>
        <v>0</v>
      </c>
      <c r="V36" s="97">
        <f t="shared" si="6"/>
        <v>0</v>
      </c>
      <c r="W36" s="96">
        <f t="shared" si="6"/>
        <v>0</v>
      </c>
      <c r="X36" s="96">
        <f t="shared" si="6"/>
        <v>0</v>
      </c>
      <c r="Y36" s="96">
        <f t="shared" si="6"/>
        <v>0</v>
      </c>
      <c r="Z36" s="96">
        <f t="shared" si="6"/>
        <v>0</v>
      </c>
      <c r="AA36" s="97">
        <f t="shared" si="6"/>
        <v>0</v>
      </c>
      <c r="AB36" s="96">
        <f t="shared" si="6"/>
        <v>0</v>
      </c>
      <c r="AC36" s="96">
        <f t="shared" si="6"/>
        <v>0</v>
      </c>
      <c r="AD36" s="96">
        <f t="shared" si="6"/>
        <v>0</v>
      </c>
      <c r="AE36" s="96">
        <f t="shared" si="6"/>
        <v>0</v>
      </c>
      <c r="AF36" s="97">
        <f t="shared" si="6"/>
        <v>0</v>
      </c>
    </row>
    <row r="37" spans="3:32" ht="15">
      <c r="C37" s="98"/>
      <c r="D37" s="98"/>
      <c r="E37" s="98"/>
      <c r="F37" s="98"/>
      <c r="G37" s="9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2:32" ht="32.25" thickBot="1">
      <c r="B38" s="80" t="s">
        <v>57</v>
      </c>
      <c r="C38" s="98"/>
      <c r="D38" s="98"/>
      <c r="E38" s="98"/>
      <c r="F38" s="98"/>
      <c r="G38" s="98"/>
      <c r="H38" s="99"/>
      <c r="I38" s="99"/>
      <c r="J38" s="99"/>
      <c r="K38" s="99"/>
      <c r="L38" s="99"/>
      <c r="M38" s="99">
        <f>M36-M17</f>
        <v>0</v>
      </c>
      <c r="N38" s="99"/>
      <c r="O38" s="99"/>
      <c r="P38" s="99"/>
      <c r="Q38" s="99"/>
      <c r="R38" s="99">
        <f>R36-R17</f>
        <v>0</v>
      </c>
      <c r="S38" s="99"/>
      <c r="T38" s="99"/>
      <c r="U38" s="99"/>
      <c r="V38" s="99"/>
      <c r="W38" s="99">
        <f>W36-W17</f>
        <v>0</v>
      </c>
      <c r="X38" s="99"/>
      <c r="Y38" s="99"/>
      <c r="Z38" s="99"/>
      <c r="AA38" s="99"/>
      <c r="AB38" s="99">
        <f>AB36-AB17</f>
        <v>0</v>
      </c>
      <c r="AC38" s="99"/>
      <c r="AD38" s="99"/>
      <c r="AE38" s="99"/>
      <c r="AF38" s="99"/>
    </row>
    <row r="39" spans="1:32" ht="15.75">
      <c r="A39" s="81" t="s">
        <v>53</v>
      </c>
      <c r="B39" s="82" t="s">
        <v>54</v>
      </c>
      <c r="C39" s="100" t="s">
        <v>12</v>
      </c>
      <c r="D39" s="100" t="s">
        <v>13</v>
      </c>
      <c r="E39" s="100" t="s">
        <v>14</v>
      </c>
      <c r="F39" s="100" t="s">
        <v>15</v>
      </c>
      <c r="G39" s="101" t="s">
        <v>16</v>
      </c>
      <c r="H39" s="100" t="s">
        <v>12</v>
      </c>
      <c r="I39" s="100" t="s">
        <v>13</v>
      </c>
      <c r="J39" s="100" t="s">
        <v>14</v>
      </c>
      <c r="K39" s="100" t="s">
        <v>15</v>
      </c>
      <c r="L39" s="101" t="s">
        <v>16</v>
      </c>
      <c r="M39" s="100" t="s">
        <v>12</v>
      </c>
      <c r="N39" s="100" t="s">
        <v>13</v>
      </c>
      <c r="O39" s="100" t="s">
        <v>14</v>
      </c>
      <c r="P39" s="100" t="s">
        <v>15</v>
      </c>
      <c r="Q39" s="101" t="s">
        <v>16</v>
      </c>
      <c r="R39" s="100" t="s">
        <v>12</v>
      </c>
      <c r="S39" s="100" t="s">
        <v>13</v>
      </c>
      <c r="T39" s="100" t="s">
        <v>14</v>
      </c>
      <c r="U39" s="100" t="s">
        <v>15</v>
      </c>
      <c r="V39" s="101" t="s">
        <v>16</v>
      </c>
      <c r="W39" s="100" t="s">
        <v>12</v>
      </c>
      <c r="X39" s="100" t="s">
        <v>13</v>
      </c>
      <c r="Y39" s="100" t="s">
        <v>14</v>
      </c>
      <c r="Z39" s="100" t="s">
        <v>15</v>
      </c>
      <c r="AA39" s="101" t="s">
        <v>16</v>
      </c>
      <c r="AB39" s="100" t="s">
        <v>12</v>
      </c>
      <c r="AC39" s="100" t="s">
        <v>13</v>
      </c>
      <c r="AD39" s="100" t="s">
        <v>14</v>
      </c>
      <c r="AE39" s="100" t="s">
        <v>15</v>
      </c>
      <c r="AF39" s="101" t="s">
        <v>16</v>
      </c>
    </row>
    <row r="40" spans="1:32" ht="15.75">
      <c r="A40" s="85" t="s">
        <v>17</v>
      </c>
      <c r="B40" s="102"/>
      <c r="C40" s="87">
        <f>SUM(D40:G40)</f>
        <v>0</v>
      </c>
      <c r="D40" s="88"/>
      <c r="E40" s="88"/>
      <c r="F40" s="88"/>
      <c r="G40" s="91"/>
      <c r="H40" s="87">
        <f>SUM(I40:L40)</f>
        <v>0</v>
      </c>
      <c r="I40" s="88"/>
      <c r="J40" s="88"/>
      <c r="K40" s="88"/>
      <c r="L40" s="91"/>
      <c r="M40" s="87">
        <f>SUM(N40:Q40)</f>
        <v>0</v>
      </c>
      <c r="N40" s="88"/>
      <c r="O40" s="88"/>
      <c r="P40" s="88"/>
      <c r="Q40" s="88"/>
      <c r="R40" s="87">
        <f>SUM(S40:V40)</f>
        <v>0</v>
      </c>
      <c r="S40" s="90">
        <v>0</v>
      </c>
      <c r="T40" s="90">
        <v>0</v>
      </c>
      <c r="U40" s="90">
        <v>0</v>
      </c>
      <c r="V40" s="90">
        <v>0</v>
      </c>
      <c r="W40" s="87">
        <f>SUM(X40:AA40)</f>
        <v>0</v>
      </c>
      <c r="X40" s="90">
        <v>0</v>
      </c>
      <c r="Y40" s="90">
        <v>0</v>
      </c>
      <c r="Z40" s="90">
        <v>0</v>
      </c>
      <c r="AA40" s="90">
        <v>0</v>
      </c>
      <c r="AB40" s="87">
        <f>SUM(AC40:AF40)</f>
        <v>0</v>
      </c>
      <c r="AC40" s="90">
        <v>0</v>
      </c>
      <c r="AD40" s="90">
        <v>0</v>
      </c>
      <c r="AE40" s="90">
        <v>0</v>
      </c>
      <c r="AF40" s="90">
        <v>0</v>
      </c>
    </row>
    <row r="41" spans="1:32" ht="15.75">
      <c r="A41" s="85" t="s">
        <v>34</v>
      </c>
      <c r="B41" s="103"/>
      <c r="C41" s="87">
        <f>SUM(D41:G41)</f>
        <v>0</v>
      </c>
      <c r="D41" s="88"/>
      <c r="E41" s="88"/>
      <c r="F41" s="88"/>
      <c r="G41" s="89"/>
      <c r="H41" s="87">
        <f>SUM(I41:L41)</f>
        <v>0</v>
      </c>
      <c r="I41" s="88"/>
      <c r="J41" s="88"/>
      <c r="K41" s="88"/>
      <c r="L41" s="91"/>
      <c r="M41" s="87">
        <f>SUM(N41:Q41)</f>
        <v>0</v>
      </c>
      <c r="N41" s="88"/>
      <c r="O41" s="88"/>
      <c r="P41" s="88"/>
      <c r="Q41" s="88"/>
      <c r="R41" s="87">
        <f>SUM(S41:V41)</f>
        <v>0</v>
      </c>
      <c r="S41" s="90">
        <v>0</v>
      </c>
      <c r="T41" s="90">
        <v>0</v>
      </c>
      <c r="U41" s="90">
        <v>0</v>
      </c>
      <c r="V41" s="90">
        <v>0</v>
      </c>
      <c r="W41" s="87">
        <f>SUM(X41:AA41)</f>
        <v>0</v>
      </c>
      <c r="X41" s="90">
        <v>0</v>
      </c>
      <c r="Y41" s="90">
        <v>0</v>
      </c>
      <c r="Z41" s="90">
        <v>0</v>
      </c>
      <c r="AA41" s="90">
        <v>0</v>
      </c>
      <c r="AB41" s="87">
        <f>SUM(AC41:AF41)</f>
        <v>0</v>
      </c>
      <c r="AC41" s="90">
        <v>0</v>
      </c>
      <c r="AD41" s="90">
        <v>0</v>
      </c>
      <c r="AE41" s="90">
        <v>0</v>
      </c>
      <c r="AF41" s="90">
        <v>0</v>
      </c>
    </row>
    <row r="42" spans="1:32" ht="16.5" thickBot="1">
      <c r="A42" s="104" t="s">
        <v>38</v>
      </c>
      <c r="B42" s="102"/>
      <c r="C42" s="87">
        <f>SUM(D42:G42)</f>
        <v>0</v>
      </c>
      <c r="D42" s="88"/>
      <c r="E42" s="88"/>
      <c r="F42" s="88"/>
      <c r="G42" s="91"/>
      <c r="H42" s="87">
        <f>SUM(I42:L42)</f>
        <v>0</v>
      </c>
      <c r="I42" s="88"/>
      <c r="J42" s="88"/>
      <c r="K42" s="88"/>
      <c r="L42" s="91"/>
      <c r="M42" s="87">
        <f>SUM(N42:Q42)</f>
        <v>0</v>
      </c>
      <c r="N42" s="88"/>
      <c r="O42" s="88"/>
      <c r="P42" s="88"/>
      <c r="Q42" s="88"/>
      <c r="R42" s="87">
        <f>SUM(S42:V42)</f>
        <v>0</v>
      </c>
      <c r="S42" s="90">
        <v>0</v>
      </c>
      <c r="T42" s="90">
        <v>0</v>
      </c>
      <c r="U42" s="90">
        <v>0</v>
      </c>
      <c r="V42" s="90">
        <v>0</v>
      </c>
      <c r="W42" s="87">
        <f>SUM(X42:AA42)</f>
        <v>0</v>
      </c>
      <c r="X42" s="90">
        <v>0</v>
      </c>
      <c r="Y42" s="90">
        <v>0</v>
      </c>
      <c r="Z42" s="90">
        <v>0</v>
      </c>
      <c r="AA42" s="90">
        <v>0</v>
      </c>
      <c r="AB42" s="87">
        <f>SUM(AC42:AF42)</f>
        <v>0</v>
      </c>
      <c r="AC42" s="90">
        <v>0</v>
      </c>
      <c r="AD42" s="90">
        <v>0</v>
      </c>
      <c r="AE42" s="90">
        <v>0</v>
      </c>
      <c r="AF42" s="90">
        <v>0</v>
      </c>
    </row>
    <row r="43" spans="1:32" ht="15.75" thickBot="1">
      <c r="A43" s="137" t="s">
        <v>55</v>
      </c>
      <c r="B43" s="138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  <c r="Y43" s="93"/>
      <c r="Z43" s="93"/>
      <c r="AA43" s="93"/>
      <c r="AB43" s="93"/>
      <c r="AC43" s="93"/>
      <c r="AD43" s="93"/>
      <c r="AE43" s="93"/>
      <c r="AF43" s="93"/>
    </row>
    <row r="44" spans="1:32" ht="16.5" thickBot="1">
      <c r="A44" s="94"/>
      <c r="B44" s="95" t="s">
        <v>56</v>
      </c>
      <c r="C44" s="105">
        <f aca="true" t="shared" si="7" ref="C44:AF44">SUM(C40:C42)</f>
        <v>0</v>
      </c>
      <c r="D44" s="105">
        <f t="shared" si="7"/>
        <v>0</v>
      </c>
      <c r="E44" s="105">
        <f t="shared" si="7"/>
        <v>0</v>
      </c>
      <c r="F44" s="105">
        <f t="shared" si="7"/>
        <v>0</v>
      </c>
      <c r="G44" s="105">
        <f t="shared" si="7"/>
        <v>0</v>
      </c>
      <c r="H44" s="105">
        <f t="shared" si="7"/>
        <v>0</v>
      </c>
      <c r="I44" s="105">
        <f t="shared" si="7"/>
        <v>0</v>
      </c>
      <c r="J44" s="105">
        <f t="shared" si="7"/>
        <v>0</v>
      </c>
      <c r="K44" s="105">
        <f t="shared" si="7"/>
        <v>0</v>
      </c>
      <c r="L44" s="105">
        <f t="shared" si="7"/>
        <v>0</v>
      </c>
      <c r="M44" s="105">
        <f t="shared" si="7"/>
        <v>0</v>
      </c>
      <c r="N44" s="105">
        <f t="shared" si="7"/>
        <v>0</v>
      </c>
      <c r="O44" s="105">
        <f t="shared" si="7"/>
        <v>0</v>
      </c>
      <c r="P44" s="105">
        <f t="shared" si="7"/>
        <v>0</v>
      </c>
      <c r="Q44" s="105">
        <f t="shared" si="7"/>
        <v>0</v>
      </c>
      <c r="R44" s="105">
        <f t="shared" si="7"/>
        <v>0</v>
      </c>
      <c r="S44" s="105">
        <f t="shared" si="7"/>
        <v>0</v>
      </c>
      <c r="T44" s="105">
        <f t="shared" si="7"/>
        <v>0</v>
      </c>
      <c r="U44" s="105">
        <f t="shared" si="7"/>
        <v>0</v>
      </c>
      <c r="V44" s="105">
        <f t="shared" si="7"/>
        <v>0</v>
      </c>
      <c r="W44" s="105">
        <f t="shared" si="7"/>
        <v>0</v>
      </c>
      <c r="X44" s="105">
        <f t="shared" si="7"/>
        <v>0</v>
      </c>
      <c r="Y44" s="105">
        <f t="shared" si="7"/>
        <v>0</v>
      </c>
      <c r="Z44" s="105">
        <f t="shared" si="7"/>
        <v>0</v>
      </c>
      <c r="AA44" s="105">
        <f t="shared" si="7"/>
        <v>0</v>
      </c>
      <c r="AB44" s="105">
        <f t="shared" si="7"/>
        <v>0</v>
      </c>
      <c r="AC44" s="105">
        <f t="shared" si="7"/>
        <v>0</v>
      </c>
      <c r="AD44" s="105">
        <f t="shared" si="7"/>
        <v>0</v>
      </c>
      <c r="AE44" s="105">
        <f t="shared" si="7"/>
        <v>0</v>
      </c>
      <c r="AF44" s="105">
        <f t="shared" si="7"/>
        <v>0</v>
      </c>
    </row>
    <row r="45" spans="3:7" ht="15">
      <c r="C45" s="106"/>
      <c r="D45" s="106"/>
      <c r="E45" s="106"/>
      <c r="F45" s="106"/>
      <c r="G45" s="106"/>
    </row>
    <row r="46" spans="2:7" ht="32.25" thickBot="1">
      <c r="B46" s="80" t="s">
        <v>58</v>
      </c>
      <c r="C46" s="106"/>
      <c r="D46" s="106"/>
      <c r="E46" s="106"/>
      <c r="F46" s="106"/>
      <c r="G46" s="106"/>
    </row>
    <row r="47" spans="1:32" ht="15.75">
      <c r="A47" s="81" t="s">
        <v>53</v>
      </c>
      <c r="B47" s="82" t="s">
        <v>59</v>
      </c>
      <c r="C47" s="83" t="s">
        <v>12</v>
      </c>
      <c r="D47" s="83" t="s">
        <v>13</v>
      </c>
      <c r="E47" s="83" t="s">
        <v>14</v>
      </c>
      <c r="F47" s="83" t="s">
        <v>15</v>
      </c>
      <c r="G47" s="84" t="s">
        <v>16</v>
      </c>
      <c r="H47" s="83" t="s">
        <v>12</v>
      </c>
      <c r="I47" s="83" t="s">
        <v>13</v>
      </c>
      <c r="J47" s="83" t="s">
        <v>14</v>
      </c>
      <c r="K47" s="83" t="s">
        <v>15</v>
      </c>
      <c r="L47" s="84" t="s">
        <v>16</v>
      </c>
      <c r="M47" s="83" t="s">
        <v>12</v>
      </c>
      <c r="N47" s="83" t="s">
        <v>13</v>
      </c>
      <c r="O47" s="83" t="s">
        <v>14</v>
      </c>
      <c r="P47" s="83" t="s">
        <v>15</v>
      </c>
      <c r="Q47" s="84" t="s">
        <v>16</v>
      </c>
      <c r="R47" s="83" t="s">
        <v>12</v>
      </c>
      <c r="S47" s="83" t="s">
        <v>13</v>
      </c>
      <c r="T47" s="83" t="s">
        <v>14</v>
      </c>
      <c r="U47" s="83" t="s">
        <v>15</v>
      </c>
      <c r="V47" s="84" t="s">
        <v>16</v>
      </c>
      <c r="W47" s="83" t="s">
        <v>12</v>
      </c>
      <c r="X47" s="83" t="s">
        <v>13</v>
      </c>
      <c r="Y47" s="83" t="s">
        <v>14</v>
      </c>
      <c r="Z47" s="83" t="s">
        <v>15</v>
      </c>
      <c r="AA47" s="84" t="s">
        <v>16</v>
      </c>
      <c r="AB47" s="83" t="s">
        <v>12</v>
      </c>
      <c r="AC47" s="83" t="s">
        <v>13</v>
      </c>
      <c r="AD47" s="83" t="s">
        <v>14</v>
      </c>
      <c r="AE47" s="83" t="s">
        <v>15</v>
      </c>
      <c r="AF47" s="84" t="s">
        <v>16</v>
      </c>
    </row>
    <row r="48" spans="1:32" ht="15.75">
      <c r="A48" s="85" t="s">
        <v>17</v>
      </c>
      <c r="B48" s="107" t="s">
        <v>60</v>
      </c>
      <c r="C48" s="108">
        <f aca="true" t="shared" si="8" ref="C48:C59">SUM(D48:G48)</f>
        <v>0.045858</v>
      </c>
      <c r="D48" s="109"/>
      <c r="E48" s="29"/>
      <c r="F48" s="110">
        <v>0.045858</v>
      </c>
      <c r="G48" s="111">
        <v>0</v>
      </c>
      <c r="H48" s="108">
        <f aca="true" t="shared" si="9" ref="H48:H59">SUM(I48:L48)</f>
        <v>0</v>
      </c>
      <c r="I48" s="109"/>
      <c r="J48" s="29"/>
      <c r="K48" s="110">
        <v>0</v>
      </c>
      <c r="L48" s="111">
        <v>0</v>
      </c>
      <c r="M48" s="108">
        <f aca="true" t="shared" si="10" ref="M48:M59">SUM(N48:Q48)</f>
        <v>0.045858</v>
      </c>
      <c r="N48" s="109"/>
      <c r="O48" s="109"/>
      <c r="P48" s="112">
        <f>F48+K48</f>
        <v>0.045858</v>
      </c>
      <c r="Q48" s="112">
        <f>G48+L48</f>
        <v>0</v>
      </c>
      <c r="R48" s="108">
        <f aca="true" t="shared" si="11" ref="R48:R56">SUM(S48:V48)</f>
        <v>0</v>
      </c>
      <c r="S48" s="36"/>
      <c r="T48" s="36"/>
      <c r="U48" s="36"/>
      <c r="V48" s="36"/>
      <c r="W48" s="108">
        <f aca="true" t="shared" si="12" ref="W48:W56">SUM(X48:AA48)</f>
        <v>0</v>
      </c>
      <c r="X48" s="36"/>
      <c r="Y48" s="36"/>
      <c r="Z48" s="36"/>
      <c r="AA48" s="36"/>
      <c r="AB48" s="108">
        <f aca="true" t="shared" si="13" ref="AB48:AB53">SUM(AC48:AF48)</f>
        <v>0</v>
      </c>
      <c r="AC48" s="36"/>
      <c r="AD48" s="36"/>
      <c r="AE48" s="36"/>
      <c r="AF48" s="36"/>
    </row>
    <row r="49" spans="1:32" ht="15.75">
      <c r="A49" s="85" t="s">
        <v>34</v>
      </c>
      <c r="B49" s="113" t="s">
        <v>61</v>
      </c>
      <c r="C49" s="108">
        <f t="shared" si="8"/>
        <v>0.01556</v>
      </c>
      <c r="D49" s="109"/>
      <c r="E49" s="109"/>
      <c r="F49" s="114">
        <v>0.01556</v>
      </c>
      <c r="G49" s="115">
        <v>0</v>
      </c>
      <c r="H49" s="108">
        <f t="shared" si="9"/>
        <v>0</v>
      </c>
      <c r="I49" s="109"/>
      <c r="J49" s="109"/>
      <c r="K49" s="114">
        <v>0</v>
      </c>
      <c r="L49" s="115">
        <v>0</v>
      </c>
      <c r="M49" s="108">
        <f t="shared" si="10"/>
        <v>0.01556</v>
      </c>
      <c r="N49" s="109"/>
      <c r="O49" s="109"/>
      <c r="P49" s="112">
        <f aca="true" t="shared" si="14" ref="P49:Q59">F49+K49</f>
        <v>0.01556</v>
      </c>
      <c r="Q49" s="112">
        <f t="shared" si="14"/>
        <v>0</v>
      </c>
      <c r="R49" s="108">
        <f t="shared" si="11"/>
        <v>0</v>
      </c>
      <c r="S49" s="36"/>
      <c r="T49" s="36"/>
      <c r="U49" s="36"/>
      <c r="V49" s="36"/>
      <c r="W49" s="108">
        <f t="shared" si="12"/>
        <v>0</v>
      </c>
      <c r="X49" s="36"/>
      <c r="Y49" s="36"/>
      <c r="Z49" s="36"/>
      <c r="AA49" s="36"/>
      <c r="AB49" s="108">
        <f t="shared" si="13"/>
        <v>0</v>
      </c>
      <c r="AC49" s="36"/>
      <c r="AD49" s="36"/>
      <c r="AE49" s="36"/>
      <c r="AF49" s="36"/>
    </row>
    <row r="50" spans="1:32" ht="15.75">
      <c r="A50" s="104" t="s">
        <v>38</v>
      </c>
      <c r="B50" s="116" t="s">
        <v>62</v>
      </c>
      <c r="C50" s="117">
        <f t="shared" si="8"/>
        <v>0.01998</v>
      </c>
      <c r="D50" s="118"/>
      <c r="E50" s="118"/>
      <c r="F50" s="119">
        <v>0.01998</v>
      </c>
      <c r="G50" s="120">
        <v>0</v>
      </c>
      <c r="H50" s="117">
        <f t="shared" si="9"/>
        <v>0</v>
      </c>
      <c r="I50" s="118"/>
      <c r="J50" s="118"/>
      <c r="K50" s="119">
        <v>0</v>
      </c>
      <c r="L50" s="120">
        <v>0</v>
      </c>
      <c r="M50" s="117">
        <f t="shared" si="10"/>
        <v>0.01998</v>
      </c>
      <c r="N50" s="118"/>
      <c r="O50" s="118"/>
      <c r="P50" s="112">
        <f t="shared" si="14"/>
        <v>0.01998</v>
      </c>
      <c r="Q50" s="112">
        <f t="shared" si="14"/>
        <v>0</v>
      </c>
      <c r="R50" s="117">
        <f t="shared" si="11"/>
        <v>0</v>
      </c>
      <c r="S50" s="36"/>
      <c r="T50" s="36"/>
      <c r="U50" s="36"/>
      <c r="V50" s="36"/>
      <c r="W50" s="117">
        <f t="shared" si="12"/>
        <v>0</v>
      </c>
      <c r="X50" s="36"/>
      <c r="Y50" s="36"/>
      <c r="Z50" s="36"/>
      <c r="AA50" s="36"/>
      <c r="AB50" s="117">
        <f t="shared" si="13"/>
        <v>0</v>
      </c>
      <c r="AC50" s="36"/>
      <c r="AD50" s="36"/>
      <c r="AE50" s="36"/>
      <c r="AF50" s="36"/>
    </row>
    <row r="51" spans="1:32" ht="15.75">
      <c r="A51" s="104" t="s">
        <v>40</v>
      </c>
      <c r="B51" s="113" t="s">
        <v>63</v>
      </c>
      <c r="C51" s="108">
        <f t="shared" si="8"/>
        <v>0.09279</v>
      </c>
      <c r="D51" s="109"/>
      <c r="E51" s="29"/>
      <c r="F51" s="110">
        <v>0.09279</v>
      </c>
      <c r="G51" s="111">
        <v>0</v>
      </c>
      <c r="H51" s="108">
        <f t="shared" si="9"/>
        <v>0</v>
      </c>
      <c r="I51" s="109"/>
      <c r="J51" s="29"/>
      <c r="K51" s="110">
        <v>0</v>
      </c>
      <c r="L51" s="111">
        <v>0</v>
      </c>
      <c r="M51" s="108">
        <f t="shared" si="10"/>
        <v>0.09279</v>
      </c>
      <c r="N51" s="109"/>
      <c r="O51" s="109"/>
      <c r="P51" s="112">
        <f t="shared" si="14"/>
        <v>0.09279</v>
      </c>
      <c r="Q51" s="112">
        <f t="shared" si="14"/>
        <v>0</v>
      </c>
      <c r="R51" s="108">
        <f t="shared" si="11"/>
        <v>0</v>
      </c>
      <c r="S51" s="36"/>
      <c r="T51" s="36"/>
      <c r="U51" s="36"/>
      <c r="V51" s="36"/>
      <c r="W51" s="108">
        <f t="shared" si="12"/>
        <v>0</v>
      </c>
      <c r="X51" s="36"/>
      <c r="Y51" s="36"/>
      <c r="Z51" s="36"/>
      <c r="AA51" s="36"/>
      <c r="AB51" s="108">
        <f t="shared" si="13"/>
        <v>0</v>
      </c>
      <c r="AC51" s="36"/>
      <c r="AD51" s="36"/>
      <c r="AE51" s="36"/>
      <c r="AF51" s="36"/>
    </row>
    <row r="52" spans="1:32" ht="15.75">
      <c r="A52" s="104" t="s">
        <v>64</v>
      </c>
      <c r="B52" s="113" t="s">
        <v>65</v>
      </c>
      <c r="C52" s="108">
        <f t="shared" si="8"/>
        <v>0.039578</v>
      </c>
      <c r="D52" s="109"/>
      <c r="E52" s="109"/>
      <c r="F52" s="114">
        <v>0.039578</v>
      </c>
      <c r="G52" s="115">
        <v>0</v>
      </c>
      <c r="H52" s="108">
        <f t="shared" si="9"/>
        <v>0</v>
      </c>
      <c r="I52" s="109"/>
      <c r="J52" s="109"/>
      <c r="K52" s="114">
        <v>0</v>
      </c>
      <c r="L52" s="115">
        <v>0</v>
      </c>
      <c r="M52" s="108">
        <f t="shared" si="10"/>
        <v>0.039578</v>
      </c>
      <c r="N52" s="109"/>
      <c r="O52" s="109"/>
      <c r="P52" s="112">
        <f t="shared" si="14"/>
        <v>0.039578</v>
      </c>
      <c r="Q52" s="112">
        <f t="shared" si="14"/>
        <v>0</v>
      </c>
      <c r="R52" s="108">
        <f t="shared" si="11"/>
        <v>0</v>
      </c>
      <c r="S52" s="36"/>
      <c r="T52" s="36"/>
      <c r="U52" s="36"/>
      <c r="V52" s="36"/>
      <c r="W52" s="108">
        <f t="shared" si="12"/>
        <v>0</v>
      </c>
      <c r="X52" s="36"/>
      <c r="Y52" s="36"/>
      <c r="Z52" s="36"/>
      <c r="AA52" s="36"/>
      <c r="AB52" s="108">
        <f t="shared" si="13"/>
        <v>0</v>
      </c>
      <c r="AC52" s="36"/>
      <c r="AD52" s="36"/>
      <c r="AE52" s="36"/>
      <c r="AF52" s="36"/>
    </row>
    <row r="53" spans="1:32" ht="15.75">
      <c r="A53" s="104" t="s">
        <v>66</v>
      </c>
      <c r="B53" s="116" t="s">
        <v>67</v>
      </c>
      <c r="C53" s="117">
        <f t="shared" si="8"/>
        <v>0.009118</v>
      </c>
      <c r="D53" s="118"/>
      <c r="E53" s="118"/>
      <c r="F53" s="119">
        <v>0.009118</v>
      </c>
      <c r="G53" s="120">
        <v>0</v>
      </c>
      <c r="H53" s="117">
        <f t="shared" si="9"/>
        <v>0</v>
      </c>
      <c r="I53" s="118"/>
      <c r="J53" s="118"/>
      <c r="K53" s="119">
        <v>0</v>
      </c>
      <c r="L53" s="120">
        <v>0</v>
      </c>
      <c r="M53" s="117">
        <f t="shared" si="10"/>
        <v>0.009118</v>
      </c>
      <c r="N53" s="118"/>
      <c r="O53" s="118"/>
      <c r="P53" s="112">
        <f t="shared" si="14"/>
        <v>0.009118</v>
      </c>
      <c r="Q53" s="112">
        <f t="shared" si="14"/>
        <v>0</v>
      </c>
      <c r="R53" s="117">
        <f t="shared" si="11"/>
        <v>0</v>
      </c>
      <c r="S53" s="36"/>
      <c r="T53" s="36"/>
      <c r="U53" s="36"/>
      <c r="V53" s="36"/>
      <c r="W53" s="117">
        <f t="shared" si="12"/>
        <v>0</v>
      </c>
      <c r="X53" s="36"/>
      <c r="Y53" s="36"/>
      <c r="Z53" s="36"/>
      <c r="AA53" s="36"/>
      <c r="AB53" s="117">
        <f t="shared" si="13"/>
        <v>0</v>
      </c>
      <c r="AC53" s="36"/>
      <c r="AD53" s="36"/>
      <c r="AE53" s="36"/>
      <c r="AF53" s="36"/>
    </row>
    <row r="54" spans="1:32" ht="25.5">
      <c r="A54" s="85" t="s">
        <v>68</v>
      </c>
      <c r="B54" s="121" t="s">
        <v>69</v>
      </c>
      <c r="C54" s="108">
        <f t="shared" si="8"/>
        <v>0.000953</v>
      </c>
      <c r="D54" s="109"/>
      <c r="E54" s="29"/>
      <c r="F54" s="110">
        <v>0</v>
      </c>
      <c r="G54" s="111">
        <v>0.000953</v>
      </c>
      <c r="H54" s="108">
        <f t="shared" si="9"/>
        <v>0.000796</v>
      </c>
      <c r="I54" s="109"/>
      <c r="J54" s="29"/>
      <c r="K54" s="110">
        <v>0</v>
      </c>
      <c r="L54" s="111">
        <v>0.000796</v>
      </c>
      <c r="M54" s="108">
        <f t="shared" si="10"/>
        <v>0.0017490000000000001</v>
      </c>
      <c r="N54" s="109"/>
      <c r="O54" s="109"/>
      <c r="P54" s="112">
        <f t="shared" si="14"/>
        <v>0</v>
      </c>
      <c r="Q54" s="112">
        <f t="shared" si="14"/>
        <v>0.0017490000000000001</v>
      </c>
      <c r="R54" s="108">
        <f t="shared" si="11"/>
        <v>0.0015</v>
      </c>
      <c r="S54" s="36"/>
      <c r="T54" s="36"/>
      <c r="U54" s="36"/>
      <c r="V54" s="36">
        <v>0.0015</v>
      </c>
      <c r="W54" s="108">
        <f t="shared" si="12"/>
        <v>0.0015</v>
      </c>
      <c r="X54" s="36"/>
      <c r="Y54" s="36"/>
      <c r="Z54" s="36"/>
      <c r="AA54" s="36">
        <v>0.0015</v>
      </c>
      <c r="AB54" s="108">
        <f>SUM(AC54:AF54)</f>
        <v>0.003</v>
      </c>
      <c r="AC54" s="36"/>
      <c r="AD54" s="36"/>
      <c r="AE54" s="36"/>
      <c r="AF54" s="36">
        <f>V54+AA54</f>
        <v>0.003</v>
      </c>
    </row>
    <row r="55" spans="1:32" ht="15.75">
      <c r="A55" s="85" t="s">
        <v>70</v>
      </c>
      <c r="B55" s="113" t="s">
        <v>71</v>
      </c>
      <c r="C55" s="108">
        <f t="shared" si="8"/>
        <v>0.002885</v>
      </c>
      <c r="D55" s="109"/>
      <c r="E55" s="109"/>
      <c r="F55" s="114">
        <v>0.002885</v>
      </c>
      <c r="G55" s="115">
        <v>0</v>
      </c>
      <c r="H55" s="108">
        <f t="shared" si="9"/>
        <v>0.002948</v>
      </c>
      <c r="I55" s="109"/>
      <c r="J55" s="109"/>
      <c r="K55" s="114">
        <v>0.002948</v>
      </c>
      <c r="L55" s="115">
        <v>0</v>
      </c>
      <c r="M55" s="108">
        <f t="shared" si="10"/>
        <v>0.005833</v>
      </c>
      <c r="N55" s="109"/>
      <c r="O55" s="109"/>
      <c r="P55" s="112">
        <f t="shared" si="14"/>
        <v>0.005833</v>
      </c>
      <c r="Q55" s="112">
        <f t="shared" si="14"/>
        <v>0</v>
      </c>
      <c r="R55" s="108">
        <f t="shared" si="11"/>
        <v>0.01867</v>
      </c>
      <c r="S55" s="36"/>
      <c r="T55" s="36"/>
      <c r="U55" s="36">
        <v>0</v>
      </c>
      <c r="V55" s="36">
        <v>0.01867</v>
      </c>
      <c r="W55" s="108">
        <f t="shared" si="12"/>
        <v>0.02197</v>
      </c>
      <c r="X55" s="36"/>
      <c r="Y55" s="36"/>
      <c r="Z55" s="36">
        <v>0</v>
      </c>
      <c r="AA55" s="36">
        <v>0.02197</v>
      </c>
      <c r="AB55" s="108">
        <f>SUM(AC55:AF55)</f>
        <v>0.040639999999999996</v>
      </c>
      <c r="AC55" s="36"/>
      <c r="AD55" s="36"/>
      <c r="AE55" s="36">
        <f>U55+Z55</f>
        <v>0</v>
      </c>
      <c r="AF55" s="36">
        <f>V55+AA55</f>
        <v>0.040639999999999996</v>
      </c>
    </row>
    <row r="56" spans="1:32" ht="15.75">
      <c r="A56" s="104" t="s">
        <v>72</v>
      </c>
      <c r="B56" s="116" t="s">
        <v>73</v>
      </c>
      <c r="C56" s="117">
        <f t="shared" si="8"/>
        <v>0.0505</v>
      </c>
      <c r="D56" s="118"/>
      <c r="E56" s="118"/>
      <c r="F56" s="119">
        <v>0.0505</v>
      </c>
      <c r="G56" s="120">
        <v>0</v>
      </c>
      <c r="H56" s="117">
        <f t="shared" si="9"/>
        <v>0.049046</v>
      </c>
      <c r="I56" s="118"/>
      <c r="J56" s="118"/>
      <c r="K56" s="119">
        <v>0.049046</v>
      </c>
      <c r="L56" s="120">
        <v>0</v>
      </c>
      <c r="M56" s="117">
        <f t="shared" si="10"/>
        <v>0.099546</v>
      </c>
      <c r="N56" s="118"/>
      <c r="O56" s="118"/>
      <c r="P56" s="112">
        <f t="shared" si="14"/>
        <v>0.099546</v>
      </c>
      <c r="Q56" s="112">
        <f t="shared" si="14"/>
        <v>0</v>
      </c>
      <c r="R56" s="117">
        <f t="shared" si="11"/>
        <v>0.0048</v>
      </c>
      <c r="S56" s="36"/>
      <c r="T56" s="36"/>
      <c r="U56" s="36">
        <v>0.0048</v>
      </c>
      <c r="V56" s="36"/>
      <c r="W56" s="117">
        <f t="shared" si="12"/>
        <v>0.0048</v>
      </c>
      <c r="X56" s="36"/>
      <c r="Y56" s="36"/>
      <c r="Z56" s="36">
        <v>0.0048</v>
      </c>
      <c r="AA56" s="36"/>
      <c r="AB56" s="117">
        <f>SUM(AC56:AF56)</f>
        <v>0.0096</v>
      </c>
      <c r="AC56" s="36"/>
      <c r="AD56" s="36"/>
      <c r="AE56" s="36">
        <f>U56+Z56</f>
        <v>0.0096</v>
      </c>
      <c r="AF56" s="36"/>
    </row>
    <row r="57" spans="1:32" ht="15.75">
      <c r="A57" s="104" t="s">
        <v>74</v>
      </c>
      <c r="B57" s="113" t="s">
        <v>75</v>
      </c>
      <c r="C57" s="108">
        <f t="shared" si="8"/>
        <v>0.006395</v>
      </c>
      <c r="D57" s="109"/>
      <c r="E57" s="29"/>
      <c r="F57" s="110">
        <v>0.006395</v>
      </c>
      <c r="G57" s="111">
        <v>0</v>
      </c>
      <c r="H57" s="108">
        <f t="shared" si="9"/>
        <v>0.021534</v>
      </c>
      <c r="I57" s="109"/>
      <c r="J57" s="29"/>
      <c r="K57" s="110">
        <v>0.021534</v>
      </c>
      <c r="L57" s="111">
        <v>0</v>
      </c>
      <c r="M57" s="108">
        <f t="shared" si="10"/>
        <v>0.027929000000000002</v>
      </c>
      <c r="N57" s="109"/>
      <c r="O57" s="109"/>
      <c r="P57" s="112">
        <f t="shared" si="14"/>
        <v>0.027929000000000002</v>
      </c>
      <c r="Q57" s="112">
        <f t="shared" si="14"/>
        <v>0</v>
      </c>
      <c r="R57" s="108">
        <f>SUM(S57:V57)</f>
        <v>0.064</v>
      </c>
      <c r="S57" s="36"/>
      <c r="T57" s="36"/>
      <c r="U57" s="36">
        <v>0.064</v>
      </c>
      <c r="V57" s="36"/>
      <c r="W57" s="108">
        <f>SUM(X57:AA57)</f>
        <v>0.0595</v>
      </c>
      <c r="X57" s="36"/>
      <c r="Y57" s="36"/>
      <c r="Z57" s="36">
        <v>0.0595</v>
      </c>
      <c r="AA57" s="36"/>
      <c r="AB57" s="108">
        <f>SUM(AC57:AF57)</f>
        <v>0.1235</v>
      </c>
      <c r="AC57" s="36"/>
      <c r="AD57" s="36"/>
      <c r="AE57" s="36">
        <f>U57+Z57</f>
        <v>0.1235</v>
      </c>
      <c r="AF57" s="36"/>
    </row>
    <row r="58" spans="1:32" ht="15.75">
      <c r="A58" s="104" t="s">
        <v>76</v>
      </c>
      <c r="B58" s="113" t="s">
        <v>77</v>
      </c>
      <c r="C58" s="108">
        <f t="shared" si="8"/>
        <v>0.02998</v>
      </c>
      <c r="D58" s="109"/>
      <c r="E58" s="109"/>
      <c r="F58" s="114">
        <v>0.01131</v>
      </c>
      <c r="G58" s="115">
        <v>0.01867</v>
      </c>
      <c r="H58" s="108">
        <f t="shared" si="9"/>
        <v>0.02197</v>
      </c>
      <c r="I58" s="109"/>
      <c r="J58" s="109"/>
      <c r="K58" s="114">
        <v>0</v>
      </c>
      <c r="L58" s="115">
        <v>0.02197</v>
      </c>
      <c r="M58" s="108">
        <f t="shared" si="10"/>
        <v>0.051949999999999996</v>
      </c>
      <c r="N58" s="109"/>
      <c r="O58" s="109"/>
      <c r="P58" s="112">
        <f t="shared" si="14"/>
        <v>0.01131</v>
      </c>
      <c r="Q58" s="112">
        <f t="shared" si="14"/>
        <v>0.040639999999999996</v>
      </c>
      <c r="R58" s="108">
        <f>SUM(S58:V58)</f>
        <v>0.0105</v>
      </c>
      <c r="S58" s="36"/>
      <c r="T58" s="36"/>
      <c r="U58" s="36">
        <v>0.0105</v>
      </c>
      <c r="V58" s="36"/>
      <c r="W58" s="108">
        <f>SUM(X58:AA58)</f>
        <v>0.0172</v>
      </c>
      <c r="X58" s="36"/>
      <c r="Y58" s="36"/>
      <c r="Z58" s="36">
        <v>0.0172</v>
      </c>
      <c r="AA58" s="36"/>
      <c r="AB58" s="108">
        <f>SUM(AC58:AF58)</f>
        <v>0.027700000000000002</v>
      </c>
      <c r="AC58" s="36"/>
      <c r="AD58" s="36"/>
      <c r="AE58" s="36">
        <f>U58+Z58</f>
        <v>0.027700000000000002</v>
      </c>
      <c r="AF58" s="36"/>
    </row>
    <row r="59" spans="1:32" ht="16.5" thickBot="1">
      <c r="A59" s="104" t="s">
        <v>78</v>
      </c>
      <c r="B59" s="116" t="s">
        <v>79</v>
      </c>
      <c r="C59" s="117">
        <f t="shared" si="8"/>
        <v>0</v>
      </c>
      <c r="D59" s="118"/>
      <c r="E59" s="118"/>
      <c r="F59" s="118">
        <v>0</v>
      </c>
      <c r="G59" s="122">
        <v>0</v>
      </c>
      <c r="H59" s="117">
        <f t="shared" si="9"/>
        <v>0</v>
      </c>
      <c r="I59" s="118"/>
      <c r="J59" s="118"/>
      <c r="K59" s="118">
        <v>0</v>
      </c>
      <c r="L59" s="122">
        <v>0</v>
      </c>
      <c r="M59" s="117">
        <f t="shared" si="10"/>
        <v>0</v>
      </c>
      <c r="N59" s="118"/>
      <c r="O59" s="118"/>
      <c r="P59" s="112">
        <f t="shared" si="14"/>
        <v>0</v>
      </c>
      <c r="Q59" s="112">
        <f t="shared" si="14"/>
        <v>0</v>
      </c>
      <c r="R59" s="117">
        <f>SUM(S59:V59)</f>
        <v>0.0182</v>
      </c>
      <c r="S59" s="36"/>
      <c r="T59" s="36"/>
      <c r="U59" s="36">
        <v>0.0182</v>
      </c>
      <c r="V59" s="36"/>
      <c r="W59" s="117">
        <f>SUM(X59:AA59)</f>
        <v>0.021</v>
      </c>
      <c r="X59" s="36"/>
      <c r="Y59" s="36"/>
      <c r="Z59" s="36">
        <v>0.021</v>
      </c>
      <c r="AA59" s="36"/>
      <c r="AB59" s="117">
        <f>SUM(AC59:AF59)</f>
        <v>0.0392</v>
      </c>
      <c r="AC59" s="36"/>
      <c r="AD59" s="36"/>
      <c r="AE59" s="36">
        <f>U59+Z59</f>
        <v>0.0392</v>
      </c>
      <c r="AF59" s="36"/>
    </row>
    <row r="60" spans="1:32" ht="15.75" thickBot="1">
      <c r="A60" s="137" t="s">
        <v>55</v>
      </c>
      <c r="B60" s="138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</row>
    <row r="61" spans="1:32" ht="16.5" thickBot="1">
      <c r="A61" s="94"/>
      <c r="B61" s="95" t="s">
        <v>56</v>
      </c>
      <c r="C61" s="125">
        <f aca="true" t="shared" si="15" ref="C61:R61">SUM(C48:C59)</f>
        <v>0.313597</v>
      </c>
      <c r="D61" s="125">
        <f t="shared" si="15"/>
        <v>0</v>
      </c>
      <c r="E61" s="125">
        <f t="shared" si="15"/>
        <v>0</v>
      </c>
      <c r="F61" s="125">
        <f t="shared" si="15"/>
        <v>0.29397399999999996</v>
      </c>
      <c r="G61" s="125">
        <f t="shared" si="15"/>
        <v>0.019622999999999998</v>
      </c>
      <c r="H61" s="125">
        <f t="shared" si="15"/>
        <v>0.096294</v>
      </c>
      <c r="I61" s="125">
        <f t="shared" si="15"/>
        <v>0</v>
      </c>
      <c r="J61" s="125">
        <f t="shared" si="15"/>
        <v>0</v>
      </c>
      <c r="K61" s="125">
        <f t="shared" si="15"/>
        <v>0.073528</v>
      </c>
      <c r="L61" s="125">
        <f t="shared" si="15"/>
        <v>0.022766</v>
      </c>
      <c r="M61" s="125">
        <f t="shared" si="15"/>
        <v>0.40989099999999995</v>
      </c>
      <c r="N61" s="125">
        <f t="shared" si="15"/>
        <v>0</v>
      </c>
      <c r="O61" s="125">
        <f t="shared" si="15"/>
        <v>0</v>
      </c>
      <c r="P61" s="125">
        <f t="shared" si="15"/>
        <v>0.36750199999999994</v>
      </c>
      <c r="Q61" s="125">
        <f t="shared" si="15"/>
        <v>0.042388999999999996</v>
      </c>
      <c r="R61" s="125">
        <f t="shared" si="15"/>
        <v>0.11767</v>
      </c>
      <c r="S61" s="125">
        <f>SUM(S48:S59)</f>
        <v>0</v>
      </c>
      <c r="T61" s="125">
        <f aca="true" t="shared" si="16" ref="T61:AF61">SUM(T48:T59)</f>
        <v>0</v>
      </c>
      <c r="U61" s="125">
        <f t="shared" si="16"/>
        <v>0.0975</v>
      </c>
      <c r="V61" s="125">
        <f t="shared" si="16"/>
        <v>0.02017</v>
      </c>
      <c r="W61" s="125">
        <f t="shared" si="16"/>
        <v>0.12597</v>
      </c>
      <c r="X61" s="125">
        <f t="shared" si="16"/>
        <v>0</v>
      </c>
      <c r="Y61" s="125">
        <f t="shared" si="16"/>
        <v>0</v>
      </c>
      <c r="Z61" s="125">
        <f t="shared" si="16"/>
        <v>0.1025</v>
      </c>
      <c r="AA61" s="125">
        <f t="shared" si="16"/>
        <v>0.02347</v>
      </c>
      <c r="AB61" s="125">
        <f t="shared" si="16"/>
        <v>0.24364000000000002</v>
      </c>
      <c r="AC61" s="125">
        <f t="shared" si="16"/>
        <v>0</v>
      </c>
      <c r="AD61" s="125">
        <f t="shared" si="16"/>
        <v>0</v>
      </c>
      <c r="AE61" s="125">
        <f t="shared" si="16"/>
        <v>0.2</v>
      </c>
      <c r="AF61" s="125">
        <f t="shared" si="16"/>
        <v>0.04364</v>
      </c>
    </row>
    <row r="63" spans="2:7" ht="15">
      <c r="B63" s="1"/>
      <c r="C63" s="126"/>
      <c r="D63" s="126"/>
      <c r="E63" s="126"/>
      <c r="F63" s="126"/>
      <c r="G63" s="126"/>
    </row>
    <row r="64" spans="2:17" ht="18.75">
      <c r="B64" s="127" t="s">
        <v>80</v>
      </c>
      <c r="C64" s="127"/>
      <c r="D64" s="127"/>
      <c r="E64" s="127"/>
      <c r="F64" s="128"/>
      <c r="G64" s="128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ht="18.75">
      <c r="B65" s="1"/>
      <c r="C65" s="130"/>
      <c r="D65" s="128"/>
      <c r="E65" s="131"/>
      <c r="F65" s="132"/>
      <c r="G65" s="128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ht="18.75">
      <c r="B66" s="133" t="s">
        <v>81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 t="s">
        <v>82</v>
      </c>
      <c r="N66" s="129"/>
      <c r="O66" s="129"/>
      <c r="P66" s="129"/>
      <c r="Q66" s="129"/>
    </row>
    <row r="67" spans="2:17" ht="18.75">
      <c r="B67" s="133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ht="18.75">
      <c r="B68" s="133" t="s">
        <v>83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 t="s">
        <v>83</v>
      </c>
      <c r="N68" s="129"/>
      <c r="O68" s="129"/>
      <c r="P68" s="129"/>
      <c r="Q68" s="129"/>
    </row>
    <row r="69" spans="2:17" ht="18.75">
      <c r="B69" s="133" t="s">
        <v>84</v>
      </c>
      <c r="C69" s="134"/>
      <c r="D69" s="129"/>
      <c r="E69" s="129"/>
      <c r="F69" s="129"/>
      <c r="G69" s="129"/>
      <c r="H69" s="129"/>
      <c r="I69" s="129"/>
      <c r="J69" s="129"/>
      <c r="K69" s="129"/>
      <c r="L69" s="129"/>
      <c r="M69" s="129" t="s">
        <v>90</v>
      </c>
      <c r="N69" s="129"/>
      <c r="O69" s="129"/>
      <c r="P69" s="129"/>
      <c r="Q69" s="129"/>
    </row>
    <row r="70" spans="2:17" ht="18.75">
      <c r="B70" s="133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 t="s">
        <v>91</v>
      </c>
      <c r="Q70" s="129"/>
    </row>
    <row r="71" spans="2:17" ht="18.75">
      <c r="B71" s="133" t="s">
        <v>86</v>
      </c>
      <c r="C71" s="129"/>
      <c r="D71" s="129" t="s">
        <v>87</v>
      </c>
      <c r="E71" s="129"/>
      <c r="F71" s="129"/>
      <c r="G71" s="129"/>
      <c r="H71" s="129"/>
      <c r="I71" s="129"/>
      <c r="J71" s="129"/>
      <c r="K71" s="129"/>
      <c r="L71" s="129"/>
      <c r="M71" s="129" t="s">
        <v>86</v>
      </c>
      <c r="N71" s="129"/>
      <c r="O71" s="129"/>
      <c r="P71" s="129"/>
      <c r="Q71" s="129" t="s">
        <v>87</v>
      </c>
    </row>
    <row r="72" spans="2:17" ht="18.75">
      <c r="B72" s="133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ht="18.75">
      <c r="B73" s="133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ht="18.75">
      <c r="B74" s="133" t="s">
        <v>88</v>
      </c>
      <c r="C74" s="129"/>
      <c r="D74" s="129"/>
      <c r="M74" s="129" t="s">
        <v>89</v>
      </c>
      <c r="N74" s="129"/>
      <c r="O74" s="129"/>
      <c r="P74" s="129"/>
      <c r="Q74" s="129"/>
    </row>
    <row r="75" spans="2:17" ht="18.75">
      <c r="B75" s="133"/>
      <c r="C75" s="129"/>
      <c r="D75" s="129"/>
      <c r="M75" s="129"/>
      <c r="N75" s="129"/>
      <c r="O75" s="129"/>
      <c r="P75" s="129"/>
      <c r="Q75" s="129"/>
    </row>
    <row r="76" spans="2:17" ht="18.75">
      <c r="B76" s="133" t="s">
        <v>83</v>
      </c>
      <c r="C76" s="129"/>
      <c r="D76" s="129"/>
      <c r="M76" s="129" t="s">
        <v>83</v>
      </c>
      <c r="N76" s="129"/>
      <c r="O76" s="129"/>
      <c r="P76" s="129"/>
      <c r="Q76" s="129"/>
    </row>
    <row r="77" spans="2:17" ht="18.75">
      <c r="B77" s="133" t="s">
        <v>84</v>
      </c>
      <c r="C77" s="134"/>
      <c r="D77" s="129"/>
      <c r="M77" s="129" t="s">
        <v>85</v>
      </c>
      <c r="N77" s="129"/>
      <c r="O77" s="129"/>
      <c r="P77" s="129"/>
      <c r="Q77" s="129"/>
    </row>
    <row r="78" spans="2:17" ht="18.75">
      <c r="B78" s="133"/>
      <c r="C78" s="129"/>
      <c r="D78" s="129"/>
      <c r="M78" s="129"/>
      <c r="N78" s="129"/>
      <c r="O78" s="129"/>
      <c r="P78" s="129"/>
      <c r="Q78" s="129"/>
    </row>
    <row r="79" spans="2:17" ht="18.75">
      <c r="B79" s="133" t="s">
        <v>86</v>
      </c>
      <c r="C79" s="129"/>
      <c r="D79" s="129" t="s">
        <v>87</v>
      </c>
      <c r="M79" s="129" t="s">
        <v>86</v>
      </c>
      <c r="N79" s="129"/>
      <c r="O79" s="129"/>
      <c r="P79" s="129"/>
      <c r="Q79" s="129" t="s">
        <v>87</v>
      </c>
    </row>
  </sheetData>
  <sheetProtection/>
  <protectedRanges>
    <protectedRange sqref="G11:G12 G33 L33 Q33 G41 L11:L12 O11 Q11:Q12 E11 J11 A33:B34 A40:B42 V11:V12 AA11:AA12 AD11 AF11:AF12 T11 Y11 S14:V18 S20:V20 S22:V27 X14:AA18 X20:AA20 X22:AA27 AC14:AF18 AC20:AF20 AC22:AF27 S33:V34 S40:V42 X33:AA34 X40:AA42 AC33:AF34 AC40:AF42 I14:L18 E57:G57 J57:L57 E54:G54 J54:L54 E51:G51 J51:L51 E48:G48 J48:L48 S57:V59 S56:U56 S48:V55 X48:AA59 AC48:AF59 N14:Q14 O15:Q15 I22:L27 D22:G27 N22:Q27 D14:G20 I20:L20 N16:Q20" name="Диапазон1_6"/>
    <protectedRange sqref="D19:G19 I19:L19 N19:Q19 S19:V19 X19:AA19 AC19:AF19" name="Диапазон1_1_1"/>
    <protectedRange sqref="A35:B35" name="Диапазон1_2_1"/>
    <protectedRange sqref="A43:B43" name="Диапазон1_3_1"/>
    <protectedRange sqref="A60:B60" name="Диапазон1_4_1"/>
    <protectedRange sqref="A48:B59" name="Диапазон1_5_1"/>
  </protectedRanges>
  <mergeCells count="13">
    <mergeCell ref="A3:B3"/>
    <mergeCell ref="C3:L3"/>
    <mergeCell ref="A5:A6"/>
    <mergeCell ref="B5:B6"/>
    <mergeCell ref="C5:G5"/>
    <mergeCell ref="H5:L5"/>
    <mergeCell ref="A60:B60"/>
    <mergeCell ref="M5:Q5"/>
    <mergeCell ref="R5:V5"/>
    <mergeCell ref="W5:AA5"/>
    <mergeCell ref="AB5:AF5"/>
    <mergeCell ref="A35:B35"/>
    <mergeCell ref="A43:B43"/>
  </mergeCells>
  <hyperlinks>
    <hyperlink ref="A35:B35" location="'Баланс энергии'!A30" display="Добавить"/>
    <hyperlink ref="A43:B43" location="'Баланс энергии'!A30" display="Добавить"/>
    <hyperlink ref="A60:B60" location="'Баланс энергии'!A30" display="Добавить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37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yashz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ivzhenko</dc:creator>
  <cp:keywords/>
  <dc:description/>
  <cp:lastModifiedBy>sokolovaal</cp:lastModifiedBy>
  <cp:lastPrinted>2014-03-31T07:13:57Z</cp:lastPrinted>
  <dcterms:created xsi:type="dcterms:W3CDTF">2014-03-28T10:48:20Z</dcterms:created>
  <dcterms:modified xsi:type="dcterms:W3CDTF">2014-11-12T07:01:27Z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